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135" tabRatio="621" activeTab="0"/>
  </bookViews>
  <sheets>
    <sheet name="Orçamento" sheetId="1" r:id="rId1"/>
    <sheet name="Cronograma Mensal" sheetId="2" r:id="rId2"/>
    <sheet name="Resumo" sheetId="3" r:id="rId3"/>
  </sheets>
  <externalReferences>
    <externalReference r:id="rId6"/>
  </externalReferences>
  <definedNames>
    <definedName name="_xlnm._FilterDatabase" localSheetId="0" hidden="1">'Orçamento'!$A$13:$I$31</definedName>
    <definedName name="_xlnm._FilterDatabase" localSheetId="2" hidden="1">'Resumo'!$A$15:$D$17</definedName>
    <definedName name="_xlfn.IFERROR" hidden="1">#NAME?</definedName>
    <definedName name="_xlfn_IFERROR">NA()</definedName>
    <definedName name="_xlnm_Print_Area_1">'Orçamento'!$A$1:$I$23</definedName>
    <definedName name="_xlnm_Print_Area_2">#REF!</definedName>
    <definedName name="_xlnm_Print_Area_3">'Resumo'!$A$1:$D$30</definedName>
    <definedName name="_xlnm_Print_Area_4" localSheetId="1">'Cronograma Mensal'!$A$1:$E$28</definedName>
    <definedName name="_xlnm_Print_Area_4">#REF!</definedName>
    <definedName name="_xlnm_Print_Titles_1">'Orçamento'!$1:$13</definedName>
    <definedName name="_xlnm_Print_Titles_2">#REF!</definedName>
    <definedName name="_xlnm_Print_Titles_3">'Resumo'!$1:$15</definedName>
    <definedName name="_xlnm.Print_Area" localSheetId="1">'Cronograma Mensal'!$A$1:$E$35</definedName>
    <definedName name="_xlnm.Print_Area" localSheetId="0">'Orçamento'!$A$1:$I$31</definedName>
    <definedName name="_xlnm.Print_Area" localSheetId="2">'Resumo'!$A$1:$D$30</definedName>
    <definedName name="Excel_BuiltIn__FilterDatabase" localSheetId="0">'Orçamento'!#REF!</definedName>
    <definedName name="Excel_BuiltIn_Print_Area" localSheetId="0">'Orçamento'!$A$1:$I$25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1">'Cronograma Mensal'!$A:$D</definedName>
    <definedName name="_xlnm.Print_Titles" localSheetId="0">'Orçamento'!$13:$13</definedName>
    <definedName name="_xlnm.Print_Titles" localSheetId="2">'Resumo'!$1:$15</definedName>
    <definedName name="Z_2483EC8A_7597_461B_9CFC_2FA94ACA4DFB_.wvu.FilterData" localSheetId="0" hidden="1">'Orçamento'!$A$13:$I$25</definedName>
    <definedName name="Z_29968698_A86A_456F_9240_BB3FE00129DB__wvu_FilterData" localSheetId="0">'Orçamento'!$A$13:$I$25</definedName>
    <definedName name="Z_30999B9E_2E65_4663_976F_9A54CE05102E__wvu_FilterData" localSheetId="0">'Orçamento'!$A$13:$I$25</definedName>
    <definedName name="Z_30999B9E_2E65_4663_976F_9A54CE05102E__wvu_PrintArea" localSheetId="1">'Cronograma Mensal'!$A$1:$E$34</definedName>
    <definedName name="Z_30999B9E_2E65_4663_976F_9A54CE05102E__wvu_PrintArea" localSheetId="0">'Orçamento'!$A$1:$I$31</definedName>
    <definedName name="Z_30999B9E_2E65_4663_976F_9A54CE05102E__wvu_PrintArea" localSheetId="2">'Resumo'!$A$1:$D$30</definedName>
    <definedName name="Z_30999B9E_2E65_4663_976F_9A54CE05102E__wvu_PrintTitles" localSheetId="0">'Orçamento'!$1:$13</definedName>
    <definedName name="Z_30999B9E_2E65_4663_976F_9A54CE05102E__wvu_PrintTitles" localSheetId="2">'Resumo'!$1:$15</definedName>
    <definedName name="Z_37FA8F07_9D7A_418D_BC30_0AE0C3739A19__wvu_FilterData" localSheetId="0">'Orçamento'!$A$13:$I$23</definedName>
    <definedName name="Z_37FA8F07_9D7A_418D_BC30_0AE0C3739A19__wvu_PrintArea" localSheetId="1">'Cronograma Mensal'!$A$1:$E$34</definedName>
    <definedName name="Z_37FA8F07_9D7A_418D_BC30_0AE0C3739A19__wvu_PrintArea" localSheetId="2">'Resumo'!$A$1:$D$30</definedName>
    <definedName name="Z_37FA8F07_9D7A_418D_BC30_0AE0C3739A19__wvu_PrintTitles" localSheetId="2">'Resumo'!$1:$15</definedName>
    <definedName name="Z_3B8348FD_7A00_44FD_ACF5_E6A19592872E_.wvu.Cols" localSheetId="1" hidden="1">'Cronograma Mensal'!$E:$E</definedName>
    <definedName name="Z_3B8348FD_7A00_44FD_ACF5_E6A19592872E_.wvu.Cols" localSheetId="0" hidden="1">'Orçamento'!$C:$C</definedName>
    <definedName name="Z_3B8348FD_7A00_44FD_ACF5_E6A19592872E_.wvu.FilterData" localSheetId="0" hidden="1">'Orçamento'!$A$13:$I$25</definedName>
    <definedName name="Z_3B8348FD_7A00_44FD_ACF5_E6A19592872E_.wvu.PrintArea" localSheetId="1" hidden="1">'Cronograma Mensal'!$A$1:$E$35</definedName>
    <definedName name="Z_3B8348FD_7A00_44FD_ACF5_E6A19592872E_.wvu.PrintArea" localSheetId="0" hidden="1">'Orçamento'!$A$1:$I$31</definedName>
    <definedName name="Z_3B8348FD_7A00_44FD_ACF5_E6A19592872E_.wvu.PrintArea" localSheetId="2" hidden="1">'Resumo'!$A$1:$D$30</definedName>
    <definedName name="Z_3B8348FD_7A00_44FD_ACF5_E6A19592872E_.wvu.PrintTitles" localSheetId="1" hidden="1">'Cronograma Mensal'!$A:$D</definedName>
    <definedName name="Z_3B8348FD_7A00_44FD_ACF5_E6A19592872E_.wvu.PrintTitles" localSheetId="0" hidden="1">'Orçamento'!$13:$13</definedName>
    <definedName name="Z_3B8348FD_7A00_44FD_ACF5_E6A19592872E_.wvu.PrintTitles" localSheetId="2" hidden="1">'Resumo'!$1:$15</definedName>
    <definedName name="Z_50160325_FDD6_4995_897D_2F4F0C6430EC__wvu_FilterData" localSheetId="0">'Orçamento'!$A$13:$I$23</definedName>
    <definedName name="Z_50160325_FDD6_4995_897D_2F4F0C6430EC__wvu_PrintArea" localSheetId="1">'Cronograma Mensal'!$A$1:$E$34</definedName>
    <definedName name="Z_50160325_FDD6_4995_897D_2F4F0C6430EC__wvu_PrintArea" localSheetId="0">'Orçamento'!$A$1:$I$31</definedName>
    <definedName name="Z_50160325_FDD6_4995_897D_2F4F0C6430EC__wvu_PrintArea" localSheetId="2">'Resumo'!$A$1:$D$30</definedName>
    <definedName name="Z_50160325_FDD6_4995_897D_2F4F0C6430EC__wvu_PrintTitles" localSheetId="0">'Orçamento'!$1:$13</definedName>
    <definedName name="Z_50160325_FDD6_4995_897D_2F4F0C6430EC__wvu_PrintTitles" localSheetId="2">'Resumo'!$1:$15</definedName>
    <definedName name="Z_51679F6D_52C9_495E_8CE0_A4AA589D4632__wvu_FilterData" localSheetId="0">'Orçamento'!$A$13:$I$23</definedName>
    <definedName name="Z_65A89EDC_E2EF_4E49_9370_82AFDB881213__wvu_FilterData" localSheetId="0">'Orçamento'!$A$13:$I$23</definedName>
    <definedName name="Z_8EC65F00_94CE_4AAC_901F_0F1A78C19FA2__wvu_FilterData" localSheetId="0">'Orçamento'!$A$13:$I$23</definedName>
    <definedName name="Z_B535EED3_096A_4559_AE37_6359A35C71B4_.wvu.Cols" localSheetId="1" hidden="1">'Cronograma Mensal'!$E:$E</definedName>
    <definedName name="Z_B535EED3_096A_4559_AE37_6359A35C71B4_.wvu.Cols" localSheetId="0" hidden="1">'Orçamento'!$C:$C,'Orçamento'!#REF!</definedName>
    <definedName name="Z_B535EED3_096A_4559_AE37_6359A35C71B4_.wvu.FilterData" localSheetId="0" hidden="1">'Orçamento'!$A$13:$I$25</definedName>
    <definedName name="Z_B535EED3_096A_4559_AE37_6359A35C71B4_.wvu.PrintArea" localSheetId="1" hidden="1">'Cronograma Mensal'!$A$1:$E$35</definedName>
    <definedName name="Z_B535EED3_096A_4559_AE37_6359A35C71B4_.wvu.PrintArea" localSheetId="0" hidden="1">'Orçamento'!$A$1:$I$31</definedName>
    <definedName name="Z_B535EED3_096A_4559_AE37_6359A35C71B4_.wvu.PrintArea" localSheetId="2" hidden="1">'Resumo'!$A$1:$D$30</definedName>
    <definedName name="Z_B535EED3_096A_4559_AE37_6359A35C71B4_.wvu.PrintTitles" localSheetId="1" hidden="1">'Cronograma Mensal'!$A:$D</definedName>
    <definedName name="Z_B535EED3_096A_4559_AE37_6359A35C71B4_.wvu.PrintTitles" localSheetId="0" hidden="1">'Orçamento'!$13:$13</definedName>
    <definedName name="Z_B535EED3_096A_4559_AE37_6359A35C71B4_.wvu.PrintTitles" localSheetId="2" hidden="1">'Resumo'!$1:$15</definedName>
    <definedName name="Z_CC09A366_C6A3_4857_97A0_64EABF22978D__wvu_FilterData" localSheetId="0">'Orçamento'!$A$13:$I$25</definedName>
    <definedName name="Z_CE6D2F78_279A_48FF_B90B_4CA40BF0D3DA__wvu_FilterData" localSheetId="0">'Orçamento'!$A$13:$I$25</definedName>
    <definedName name="Z_CE6D2F78_279A_48FF_B90B_4CA40BF0D3DA__wvu_PrintArea" localSheetId="1">'Cronograma Mensal'!$A$1:$E$34</definedName>
    <definedName name="Z_CE6D2F78_279A_48FF_B90B_4CA40BF0D3DA__wvu_PrintArea" localSheetId="0">'Orçamento'!$A$1:$I$31</definedName>
    <definedName name="Z_CE6D2F78_279A_48FF_B90B_4CA40BF0D3DA__wvu_PrintArea" localSheetId="2">'Resumo'!$A$1:$D$30</definedName>
    <definedName name="Z_CE6D2F78_279A_48FF_B90B_4CA40BF0D3DA__wvu_PrintTitles" localSheetId="0">'Orçamento'!$1:$13</definedName>
    <definedName name="Z_CE6D2F78_279A_48FF_B90B_4CA40BF0D3DA__wvu_PrintTitles" localSheetId="2">'Resumo'!$1:$15</definedName>
  </definedNames>
  <calcPr fullCalcOnLoad="1"/>
</workbook>
</file>

<file path=xl/sharedStrings.xml><?xml version="1.0" encoding="utf-8"?>
<sst xmlns="http://schemas.openxmlformats.org/spreadsheetml/2006/main" count="81" uniqueCount="50">
  <si>
    <t xml:space="preserve">OBRA: </t>
  </si>
  <si>
    <t xml:space="preserve">Tipo de Intervenção: </t>
  </si>
  <si>
    <t>Área de intervenção:</t>
  </si>
  <si>
    <t>Endereço :</t>
  </si>
  <si>
    <t>Investimento:</t>
  </si>
  <si>
    <t xml:space="preserve">TAB.  REF.: 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</si>
  <si>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</si>
  <si>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</si>
  <si>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</si>
  <si>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</si>
  <si>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</si>
  <si>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</si>
  <si>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</si>
  <si>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R$</t>
  </si>
  <si>
    <t>01.01</t>
  </si>
  <si>
    <t>01.01.01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</si>
  <si>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</si>
  <si>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</si>
  <si>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</si>
  <si>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</si>
  <si>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</si>
  <si>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</si>
  <si>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</si>
  <si>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</si>
  <si>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Custo Total</t>
  </si>
  <si>
    <t>Invest./Área:</t>
  </si>
  <si>
    <t>Descrição dos Serviços</t>
  </si>
  <si>
    <t xml:space="preserve">TOTAL  GERAL </t>
  </si>
  <si>
    <t xml:space="preserve">Custo un. </t>
  </si>
  <si>
    <t>TOTAL GERAL</t>
  </si>
  <si>
    <t>VALOR TOTAL (sem BDI)</t>
  </si>
  <si>
    <t>Foi considerado arredondamento de duas casas decimais para Quantidade; Custo Unitário; BDI; Custo Total. Para os cálculos utilizamos arredondamento de duas casas decimais após a vírgula. As empresas Proponentes devem seguir a mesma regra para o preenchimento da planilha.</t>
  </si>
  <si>
    <t>FORNECIMENTO E INSTALAÇÃO</t>
  </si>
  <si>
    <t>COTAÇÃO</t>
  </si>
  <si>
    <t>01.01.02</t>
  </si>
  <si>
    <t>01.01.03</t>
  </si>
  <si>
    <t>01.01.04</t>
  </si>
  <si>
    <t>01.01.05</t>
  </si>
  <si>
    <t>01.01.06</t>
  </si>
  <si>
    <t>01.01.07</t>
  </si>
  <si>
    <t>Fornecimento e instalação de Projetores de luz subaquático tipo Led com 12 watts - 12 volts, fabricado em inox e termoplástico com troca de cores e sistema de sincronismo.</t>
  </si>
  <si>
    <t>Fornecimento e Instalação de Base para projetores subaquáticos, fabricados em aço inox, com sistema de regulagem de altura</t>
  </si>
  <si>
    <t>Fornecimento e instalação de Grelhas de sucção protetora, fabricada em estrutura de latão e bronze cromadas, proteção dos conjuntos contra partículas sólidas de granulometria superior a 3 mm, para proteção do conjunto de moto-bomba, medindo 500x500mm.</t>
  </si>
  <si>
    <t>Fornecimento e instalação de Grelhas de sucção protetora, fabricada em estrutura de latão e bronze cromadas, proteção dos conjuntos contra partículas sólidas de granulometria superior a 3 mm, para proteção do conjunto de moto-bomba, medindo 150x150mm</t>
  </si>
  <si>
    <t>Fornecimento e instalação de Conjunto moto-bomba , composto por um motor elétrico trifásico, com potência de 5 CV, tensão nominal de 220/380V e uma bomba centrífuga vedada com selo mecânico, para serviço contínuo de vazão e pressão adequadas para função.</t>
  </si>
  <si>
    <t xml:space="preserve">Fornecimento e instalação de Registro de Gaveta bruto, latão, rosqueável, de 1 ½, instalado em reservação de água de edificação que possua reservatório de fibra/fibrocimento. </t>
  </si>
  <si>
    <t>Revisão do Painel de comando (Rotatória da Cohab) com instalação de componentes para seu correto funcionamento</t>
  </si>
  <si>
    <t>unid</t>
  </si>
  <si>
    <t>REVITALIZAÇÃO DAS ROTATÓRIAS</t>
  </si>
  <si>
    <t>Rotatória da COHAB, localizada na Av. Féres Nassif Chalupe e Rotatória do Viaduto José dos Santos Novaes – Centro do município de Itapevi – SP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</si>
</sst>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* #,##0.00\ ;* \(#,##0.00\);* \-#\ ;@\ "/>
    <numFmt numFmtId="168" formatCode="0.0000"/>
    <numFmt numFmtId="169" formatCode="_(* #,##0.00_);_(* \(#,##0.00\);_(* \-??_);_(@_)"/>
    <numFmt numFmtId="170" formatCode="00"/>
    <numFmt numFmtId="171" formatCode="_-* #,##0.00_-;\-* #,##0.00_-;_-* \-??_-;_-@_-"/>
    <numFmt numFmtId="172" formatCode="&quot;R$ &quot;#,##0.00"/>
    <numFmt numFmtId="173" formatCode="_-&quot;R$ &quot;* #,##0.00_-;&quot;-R$ &quot;* #,##0.00_-;_-&quot;R$ &quot;* \-??_-;_-@_-"/>
    <numFmt numFmtId="174" formatCode="00\-00\-00"/>
    <numFmt numFmtId="175" formatCode="&quot;Mês&quot;\ ##"/>
    <numFmt numFmtId="176" formatCode="_-* #,##0.0000_-;\-* #,##0.0000_-;_-* &quot;-&quot;??_-;_-@_-"/>
    <numFmt numFmtId="177" formatCode="&quot; R$ &quot;* #,##0.00\ &quot;/ m2&quot;"/>
    <numFmt numFmtId="178" formatCode="##,##0.00\ &quot;m2&quot;"/>
    <numFmt numFmtId="179" formatCode="&quot;R$&quot;\ #,##0.00"/>
    <numFmt numFmtId="180" formatCode="&quot;R$ &quot;#,##0.00\ &quot;/ m2&quot;"/>
    <numFmt numFmtId="181" formatCode="&quot; R$ &quot;#,##0.00\ &quot;/ m2&quot;"/>
    <numFmt numFmtId="182" formatCode="&quot;MÊS&quot;\ ##"/>
    <numFmt numFmtId="183" formatCode="_(&quot;R$ &quot;#,##0.00_);_(&quot;R$ &quot;\(#,##0.00\);_(&quot;R$ &quot;\ \-??_);_(@_)"/>
    <numFmt numFmtId="184" formatCode="[$-416]dddd\,\ d&quot; de &quot;mmmm&quot; de &quot;yyyy"/>
    <numFmt numFmtId="185" formatCode="00.00.00"/>
    <numFmt numFmtId="186" formatCode="#,##0.00\ &quot;m2&quot;"/>
    <numFmt numFmtId="187" formatCode="&quot;R$ &quot;* #,##0.00\ &quot;/&quot;\ &quot;m2&quot;"/>
    <numFmt numFmtId="188" formatCode="0.000"/>
    <numFmt numFmtId="189" formatCode="0.00_)"/>
    <numFmt numFmtId="190" formatCode="_-#,##0.00_-;\-#,##0.00_-;_-&quot;-&quot;??_-;_-@_-"/>
    <numFmt numFmtId="191" formatCode="@&quot; (R$)&quot;"/>
    <numFmt numFmtId="192" formatCode="_-#,##0.00_-;\-#,##0.00_-;_-\ &quot;-&quot;??_-;_-@_-"/>
    <numFmt numFmtId="193" formatCode="&quot;( &quot;0.00%&quot; )&quot;"/>
    <numFmt numFmtId="194" formatCode="dd\ &quot;de&quot;\ mmmm\ &quot;de&quot;\ yyyy"/>
    <numFmt numFmtId="195" formatCode="General;General;"/>
    <numFmt numFmtId="196" formatCode="[$-F800]dddd\,\ mmmm\ dd\,\ yyyy"/>
    <numFmt numFmtId="197" formatCode="#,##0.0000"/>
    <numFmt numFmtId="198" formatCode="_(* #,##0.000_);_(* \(#,##0.000\);_(* \-??_);_(@_)"/>
    <numFmt numFmtId="199" formatCode="0,000.00&quot; m2&quot;"/>
    <numFmt numFmtId="200" formatCode="_(* #,##0.0_);_(* \(#,##0.0\);_(* &quot;-&quot;??_);_(@_)"/>
    <numFmt numFmtId="201" formatCode="&quot; R$ &quot;* #,##0.00\ ;&quot; R$ &quot;* \(#,##0.00\);&quot; R$ &quot;* \-#\ ;@\ "/>
    <numFmt numFmtId="202" formatCode="&quot;R$&quot;\ #,##0.00;[Red]&quot;R$&quot;\ #,##0.00"/>
    <numFmt numFmtId="203" formatCode="0_ ;\-0\ "/>
    <numFmt numFmtId="204" formatCode="0.00000"/>
  </numFmts>
  <fonts count="70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5"/>
      <color indexed="9"/>
      <name val="Arial"/>
      <family val="2"/>
    </font>
    <font>
      <b/>
      <sz val="16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sz val="15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/>
      <bottom style="hair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 applyNumberFormat="0">
      <alignment/>
      <protection/>
    </xf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66" fontId="0" fillId="0" borderId="0">
      <alignment/>
      <protection/>
    </xf>
    <xf numFmtId="42" fontId="0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201" fontId="0" fillId="0" borderId="0">
      <alignment/>
      <protection/>
    </xf>
    <xf numFmtId="166" fontId="0" fillId="0" borderId="0">
      <alignment/>
      <protection/>
    </xf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0" fillId="0" borderId="0">
      <alignment/>
      <protection/>
    </xf>
    <xf numFmtId="201" fontId="0" fillId="0" borderId="0">
      <alignment/>
      <protection/>
    </xf>
    <xf numFmtId="166" fontId="0" fillId="0" borderId="0">
      <alignment/>
      <protection/>
    </xf>
    <xf numFmtId="44" fontId="54" fillId="0" borderId="0" applyFont="0" applyFill="0" applyBorder="0" applyAlignment="0" applyProtection="0"/>
    <xf numFmtId="0" fontId="55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7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17" fillId="0" borderId="0" applyFont="0" applyFill="0" applyBorder="0" applyAlignment="0" applyProtection="0"/>
    <xf numFmtId="9" fontId="0" fillId="0" borderId="0">
      <alignment/>
      <protection/>
    </xf>
    <xf numFmtId="0" fontId="56" fillId="21" borderId="5" applyNumberFormat="0" applyAlignment="0" applyProtection="0"/>
    <xf numFmtId="169" fontId="0" fillId="0" borderId="0">
      <alignment/>
      <protection/>
    </xf>
    <xf numFmtId="41" fontId="0" fillId="0" borderId="0" applyFill="0" applyBorder="0" applyAlignment="0" applyProtection="0"/>
    <xf numFmtId="167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7" fontId="0" fillId="0" borderId="0">
      <alignment/>
      <protection/>
    </xf>
    <xf numFmtId="165" fontId="17" fillId="0" borderId="0" applyFont="0" applyFill="0" applyBorder="0" applyAlignment="0" applyProtection="0"/>
    <xf numFmtId="169" fontId="0" fillId="0" borderId="0">
      <alignment/>
      <protection/>
    </xf>
    <xf numFmtId="0" fontId="1" fillId="0" borderId="6">
      <alignment horizontal="left" wrapText="1"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0" fillId="0" borderId="0">
      <alignment/>
      <protection/>
    </xf>
  </cellStyleXfs>
  <cellXfs count="255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64" fillId="33" borderId="12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10" fillId="0" borderId="0" xfId="45" applyFont="1" applyFill="1" applyBorder="1" applyAlignment="1" applyProtection="1">
      <alignment horizontal="center" vertical="center"/>
      <protection locked="0"/>
    </xf>
    <xf numFmtId="0" fontId="65" fillId="0" borderId="0" xfId="45" applyFont="1" applyFill="1" applyBorder="1" applyAlignment="1" applyProtection="1">
      <alignment vertical="center"/>
      <protection locked="0"/>
    </xf>
    <xf numFmtId="0" fontId="0" fillId="0" borderId="13" xfId="45" applyNumberFormat="1" applyFont="1" applyFill="1" applyBorder="1" applyAlignment="1" applyProtection="1">
      <alignment horizontal="center" vertical="center"/>
      <protection hidden="1"/>
    </xf>
    <xf numFmtId="0" fontId="0" fillId="0" borderId="14" xfId="45" applyFont="1" applyBorder="1" applyAlignment="1" applyProtection="1">
      <alignment horizontal="center" vertical="center"/>
      <protection locked="0"/>
    </xf>
    <xf numFmtId="0" fontId="0" fillId="0" borderId="15" xfId="45" applyFont="1" applyBorder="1" applyAlignment="1" applyProtection="1">
      <alignment vertical="center"/>
      <protection locked="0"/>
    </xf>
    <xf numFmtId="0" fontId="0" fillId="0" borderId="15" xfId="45" applyFont="1" applyFill="1" applyBorder="1" applyAlignment="1" applyProtection="1">
      <alignment horizontal="center" vertical="center"/>
      <protection locked="0"/>
    </xf>
    <xf numFmtId="0" fontId="0" fillId="0" borderId="16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locked="0"/>
    </xf>
    <xf numFmtId="4" fontId="4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45" applyFont="1" applyBorder="1" applyAlignment="1" applyProtection="1">
      <alignment horizontal="center" vertical="center" wrapText="1"/>
      <protection locked="0"/>
    </xf>
    <xf numFmtId="0" fontId="4" fillId="0" borderId="0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166" fontId="3" fillId="0" borderId="18" xfId="49" applyFont="1" applyFill="1" applyBorder="1" applyAlignment="1" applyProtection="1">
      <alignment horizontal="centerContinuous" vertical="center"/>
      <protection locked="0"/>
    </xf>
    <xf numFmtId="166" fontId="3" fillId="0" borderId="13" xfId="49" applyFont="1" applyFill="1" applyBorder="1" applyAlignment="1" applyProtection="1">
      <alignment horizontal="centerContinuous" vertical="center"/>
      <protection locked="0"/>
    </xf>
    <xf numFmtId="0" fontId="12" fillId="0" borderId="0" xfId="45" applyFont="1" applyAlignment="1" applyProtection="1">
      <alignment horizontal="right" vertical="center"/>
      <protection locked="0"/>
    </xf>
    <xf numFmtId="0" fontId="13" fillId="0" borderId="0" xfId="45" applyFont="1" applyBorder="1" applyAlignment="1" applyProtection="1">
      <alignment vertical="center"/>
      <protection locked="0"/>
    </xf>
    <xf numFmtId="0" fontId="13" fillId="0" borderId="0" xfId="45" applyFont="1" applyFill="1" applyBorder="1" applyAlignment="1" applyProtection="1">
      <alignment horizontal="center" vertical="center" wrapText="1"/>
      <protection locked="0"/>
    </xf>
    <xf numFmtId="0" fontId="6" fillId="0" borderId="0" xfId="45" applyFont="1" applyBorder="1" applyAlignment="1" applyProtection="1">
      <alignment horizontal="left" vertical="center" wrapText="1"/>
      <protection locked="0"/>
    </xf>
    <xf numFmtId="0" fontId="12" fillId="0" borderId="0" xfId="45" applyFont="1" applyAlignment="1" applyProtection="1">
      <alignment horizontal="center" vertical="center"/>
      <protection locked="0"/>
    </xf>
    <xf numFmtId="4" fontId="12" fillId="0" borderId="0" xfId="45" applyNumberFormat="1" applyFont="1" applyFill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 horizontal="center" vertical="center" wrapText="1"/>
      <protection locked="0"/>
    </xf>
    <xf numFmtId="0" fontId="14" fillId="0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12" fillId="0" borderId="0" xfId="45" applyFont="1" applyBorder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68" fontId="0" fillId="0" borderId="0" xfId="45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66" fontId="0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45" applyFont="1" applyBorder="1" applyAlignment="1" applyProtection="1">
      <alignment horizontal="center" vertical="center" wrapText="1"/>
      <protection hidden="1"/>
    </xf>
    <xf numFmtId="0" fontId="4" fillId="0" borderId="16" xfId="45" applyFont="1" applyBorder="1" applyAlignment="1" applyProtection="1">
      <alignment vertical="center" wrapText="1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168" fontId="4" fillId="0" borderId="17" xfId="45" applyNumberFormat="1" applyFont="1" applyBorder="1" applyAlignment="1" applyProtection="1">
      <alignment horizontal="center" vertical="center" wrapText="1"/>
      <protection hidden="1"/>
    </xf>
    <xf numFmtId="0" fontId="4" fillId="0" borderId="16" xfId="45" applyFont="1" applyBorder="1" applyAlignment="1" applyProtection="1">
      <alignment horizontal="left"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4" fillId="0" borderId="16" xfId="45" applyFont="1" applyBorder="1" applyAlignment="1" applyProtection="1">
      <alignment vertical="center"/>
      <protection hidden="1"/>
    </xf>
    <xf numFmtId="0" fontId="7" fillId="0" borderId="0" xfId="45" applyFont="1" applyBorder="1" applyAlignment="1" applyProtection="1">
      <alignment vertical="center" wrapText="1"/>
      <protection hidden="1"/>
    </xf>
    <xf numFmtId="178" fontId="4" fillId="0" borderId="0" xfId="49" applyNumberFormat="1" applyFont="1" applyFill="1" applyBorder="1" applyAlignment="1" applyProtection="1">
      <alignment horizontal="center" vertical="center" wrapText="1"/>
      <protection hidden="1"/>
    </xf>
    <xf numFmtId="166" fontId="4" fillId="0" borderId="17" xfId="45" applyNumberFormat="1" applyFont="1" applyBorder="1" applyAlignment="1" applyProtection="1">
      <alignment horizontal="center" vertical="center" wrapText="1"/>
      <protection hidden="1"/>
    </xf>
    <xf numFmtId="0" fontId="9" fillId="0" borderId="0" xfId="45" applyFont="1" applyBorder="1" applyAlignment="1" applyProtection="1">
      <alignment vertical="center" wrapText="1"/>
      <protection hidden="1"/>
    </xf>
    <xf numFmtId="179" fontId="4" fillId="0" borderId="0" xfId="45" applyNumberFormat="1" applyFont="1" applyBorder="1" applyAlignment="1" applyProtection="1">
      <alignment horizontal="center" vertical="center" wrapText="1"/>
      <protection hidden="1"/>
    </xf>
    <xf numFmtId="166" fontId="4" fillId="0" borderId="17" xfId="49" applyFont="1" applyFill="1" applyBorder="1" applyAlignment="1" applyProtection="1">
      <alignment horizontal="center" vertical="center" wrapText="1"/>
      <protection hidden="1"/>
    </xf>
    <xf numFmtId="0" fontId="4" fillId="0" borderId="16" xfId="45" applyFont="1" applyBorder="1" applyAlignment="1" applyProtection="1">
      <alignment horizontal="left" vertical="center" wrapText="1"/>
      <protection hidden="1"/>
    </xf>
    <xf numFmtId="0" fontId="7" fillId="0" borderId="0" xfId="45" applyFont="1" applyBorder="1" applyAlignment="1" applyProtection="1">
      <alignment horizontal="center" vertical="center" wrapText="1"/>
      <protection hidden="1"/>
    </xf>
    <xf numFmtId="166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17" xfId="45" applyNumberFormat="1" applyFont="1" applyBorder="1" applyAlignment="1" applyProtection="1">
      <alignment horizontal="center" vertical="center" wrapText="1"/>
      <protection hidden="1"/>
    </xf>
    <xf numFmtId="0" fontId="4" fillId="0" borderId="19" xfId="45" applyFont="1" applyBorder="1" applyAlignment="1" applyProtection="1">
      <alignment vertical="center"/>
      <protection hidden="1"/>
    </xf>
    <xf numFmtId="0" fontId="6" fillId="0" borderId="20" xfId="45" applyFont="1" applyFill="1" applyBorder="1" applyAlignment="1" applyProtection="1">
      <alignment vertical="center"/>
      <protection hidden="1"/>
    </xf>
    <xf numFmtId="0" fontId="4" fillId="0" borderId="20" xfId="45" applyFont="1" applyBorder="1" applyAlignment="1" applyProtection="1">
      <alignment vertical="center"/>
      <protection hidden="1"/>
    </xf>
    <xf numFmtId="0" fontId="7" fillId="0" borderId="20" xfId="45" applyFont="1" applyBorder="1" applyAlignment="1" applyProtection="1">
      <alignment vertical="center" wrapText="1"/>
      <protection hidden="1"/>
    </xf>
    <xf numFmtId="180" fontId="4" fillId="0" borderId="20" xfId="49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45" applyFont="1" applyFill="1" applyBorder="1" applyAlignment="1" applyProtection="1">
      <alignment vertical="center"/>
      <protection hidden="1"/>
    </xf>
    <xf numFmtId="0" fontId="0" fillId="0" borderId="16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45" applyFont="1" applyBorder="1" applyAlignment="1" applyProtection="1">
      <alignment horizontal="center" vertical="center" wrapText="1"/>
      <protection hidden="1"/>
    </xf>
    <xf numFmtId="0" fontId="64" fillId="33" borderId="22" xfId="45" applyFont="1" applyFill="1" applyBorder="1" applyAlignment="1" applyProtection="1">
      <alignment horizontal="center" vertical="center" wrapText="1"/>
      <protection hidden="1"/>
    </xf>
    <xf numFmtId="0" fontId="64" fillId="33" borderId="23" xfId="45" applyFont="1" applyFill="1" applyBorder="1" applyAlignment="1" applyProtection="1">
      <alignment horizontal="left" vertical="center" wrapText="1"/>
      <protection hidden="1"/>
    </xf>
    <xf numFmtId="0" fontId="64" fillId="33" borderId="24" xfId="45" applyFont="1" applyFill="1" applyBorder="1" applyAlignment="1" applyProtection="1">
      <alignment horizontal="center" vertical="center" wrapText="1"/>
      <protection hidden="1"/>
    </xf>
    <xf numFmtId="4" fontId="64" fillId="34" borderId="23" xfId="45" applyNumberFormat="1" applyFont="1" applyFill="1" applyBorder="1" applyAlignment="1" applyProtection="1">
      <alignment horizontal="center" vertical="center" wrapText="1"/>
      <protection hidden="1"/>
    </xf>
    <xf numFmtId="4" fontId="64" fillId="33" borderId="24" xfId="45" applyNumberFormat="1" applyFont="1" applyFill="1" applyBorder="1" applyAlignment="1" applyProtection="1">
      <alignment horizontal="center" vertical="center" wrapText="1"/>
      <protection hidden="1"/>
    </xf>
    <xf numFmtId="166" fontId="64" fillId="33" borderId="24" xfId="49" applyFont="1" applyFill="1" applyBorder="1" applyAlignment="1" applyProtection="1">
      <alignment horizontal="center" vertical="center" wrapText="1"/>
      <protection hidden="1"/>
    </xf>
    <xf numFmtId="168" fontId="64" fillId="33" borderId="25" xfId="45" applyNumberFormat="1" applyFont="1" applyFill="1" applyBorder="1" applyAlignment="1" applyProtection="1">
      <alignment horizontal="center" vertical="center" wrapText="1"/>
      <protection hidden="1"/>
    </xf>
    <xf numFmtId="170" fontId="9" fillId="35" borderId="26" xfId="45" applyNumberFormat="1" applyFont="1" applyFill="1" applyBorder="1" applyAlignment="1" applyProtection="1">
      <alignment horizontal="center" vertical="center" wrapText="1"/>
      <protection hidden="1"/>
    </xf>
    <xf numFmtId="170" fontId="9" fillId="35" borderId="27" xfId="45" applyNumberFormat="1" applyFont="1" applyFill="1" applyBorder="1" applyAlignment="1" applyProtection="1">
      <alignment horizontal="center" vertical="center" wrapText="1"/>
      <protection hidden="1"/>
    </xf>
    <xf numFmtId="170" fontId="9" fillId="36" borderId="28" xfId="45" applyNumberFormat="1" applyFont="1" applyFill="1" applyBorder="1" applyAlignment="1" applyProtection="1">
      <alignment horizontal="center" vertical="center" wrapText="1"/>
      <protection hidden="1"/>
    </xf>
    <xf numFmtId="0" fontId="9" fillId="37" borderId="28" xfId="45" applyFont="1" applyFill="1" applyBorder="1" applyAlignment="1" applyProtection="1">
      <alignment horizontal="left" vertical="center" wrapText="1"/>
      <protection hidden="1"/>
    </xf>
    <xf numFmtId="166" fontId="9" fillId="37" borderId="28" xfId="45" applyNumberFormat="1" applyFont="1" applyFill="1" applyBorder="1" applyAlignment="1" applyProtection="1">
      <alignment horizontal="centerContinuous" vertical="center" wrapText="1"/>
      <protection hidden="1"/>
    </xf>
    <xf numFmtId="166" fontId="9" fillId="37" borderId="28" xfId="49" applyFont="1" applyFill="1" applyBorder="1" applyAlignment="1" applyProtection="1">
      <alignment horizontal="centerContinuous" vertical="center" wrapText="1"/>
      <protection hidden="1"/>
    </xf>
    <xf numFmtId="10" fontId="9" fillId="37" borderId="29" xfId="100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45" applyFont="1" applyFill="1" applyBorder="1" applyAlignment="1" applyProtection="1">
      <alignment horizontal="center" vertical="center"/>
      <protection hidden="1"/>
    </xf>
    <xf numFmtId="0" fontId="3" fillId="0" borderId="31" xfId="45" applyFont="1" applyFill="1" applyBorder="1" applyAlignment="1" applyProtection="1">
      <alignment horizontal="center" vertical="center"/>
      <protection hidden="1"/>
    </xf>
    <xf numFmtId="0" fontId="3" fillId="0" borderId="32" xfId="45" applyFont="1" applyFill="1" applyBorder="1" applyAlignment="1" applyProtection="1">
      <alignment horizontal="center" vertical="center" wrapText="1"/>
      <protection hidden="1"/>
    </xf>
    <xf numFmtId="0" fontId="3" fillId="0" borderId="32" xfId="45" applyFont="1" applyBorder="1" applyAlignment="1" applyProtection="1">
      <alignment horizontal="left" vertical="center" wrapText="1"/>
      <protection hidden="1"/>
    </xf>
    <xf numFmtId="166" fontId="3" fillId="0" borderId="32" xfId="49" applyFont="1" applyFill="1" applyBorder="1" applyAlignment="1" applyProtection="1">
      <alignment horizontal="centerContinuous" vertical="center"/>
      <protection hidden="1"/>
    </xf>
    <xf numFmtId="10" fontId="3" fillId="0" borderId="33" xfId="100" applyNumberFormat="1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left" vertical="center" wrapText="1"/>
      <protection hidden="1"/>
    </xf>
    <xf numFmtId="166" fontId="0" fillId="0" borderId="18" xfId="49" applyFont="1" applyFill="1" applyBorder="1" applyAlignment="1" applyProtection="1">
      <alignment horizontal="center" vertical="center"/>
      <protection hidden="1"/>
    </xf>
    <xf numFmtId="4" fontId="0" fillId="0" borderId="18" xfId="49" applyNumberFormat="1" applyFont="1" applyFill="1" applyBorder="1" applyAlignment="1" applyProtection="1">
      <alignment horizontal="center" vertical="center"/>
      <protection hidden="1"/>
    </xf>
    <xf numFmtId="166" fontId="3" fillId="0" borderId="18" xfId="49" applyFont="1" applyFill="1" applyBorder="1" applyAlignment="1" applyProtection="1">
      <alignment horizontal="centerContinuous" vertical="center"/>
      <protection hidden="1"/>
    </xf>
    <xf numFmtId="0" fontId="0" fillId="0" borderId="13" xfId="0" applyFill="1" applyBorder="1" applyAlignment="1" applyProtection="1">
      <alignment horizontal="left" vertical="center" wrapText="1"/>
      <protection hidden="1"/>
    </xf>
    <xf numFmtId="166" fontId="0" fillId="0" borderId="13" xfId="49" applyFont="1" applyFill="1" applyBorder="1" applyAlignment="1" applyProtection="1">
      <alignment horizontal="center" vertical="center"/>
      <protection hidden="1"/>
    </xf>
    <xf numFmtId="4" fontId="0" fillId="0" borderId="13" xfId="49" applyNumberFormat="1" applyFont="1" applyFill="1" applyBorder="1" applyAlignment="1" applyProtection="1">
      <alignment horizontal="center" vertical="center"/>
      <protection hidden="1"/>
    </xf>
    <xf numFmtId="166" fontId="3" fillId="0" borderId="13" xfId="49" applyFont="1" applyFill="1" applyBorder="1" applyAlignment="1" applyProtection="1">
      <alignment horizontal="centerContinuous" vertical="center"/>
      <protection hidden="1"/>
    </xf>
    <xf numFmtId="0" fontId="0" fillId="0" borderId="35" xfId="0" applyFill="1" applyBorder="1" applyAlignment="1" applyProtection="1">
      <alignment horizontal="left" vertical="center" wrapText="1"/>
      <protection hidden="1"/>
    </xf>
    <xf numFmtId="166" fontId="0" fillId="0" borderId="35" xfId="49" applyFont="1" applyFill="1" applyBorder="1" applyAlignment="1" applyProtection="1">
      <alignment horizontal="center" vertical="center"/>
      <protection hidden="1"/>
    </xf>
    <xf numFmtId="4" fontId="0" fillId="0" borderId="35" xfId="49" applyNumberFormat="1" applyFont="1" applyFill="1" applyBorder="1" applyAlignment="1" applyProtection="1">
      <alignment horizontal="center" vertical="center"/>
      <protection hidden="1"/>
    </xf>
    <xf numFmtId="166" fontId="3" fillId="0" borderId="35" xfId="49" applyFont="1" applyFill="1" applyBorder="1" applyAlignment="1" applyProtection="1">
      <alignment horizontal="centerContinuous" vertical="center"/>
      <protection hidden="1"/>
    </xf>
    <xf numFmtId="0" fontId="64" fillId="33" borderId="26" xfId="45" applyFont="1" applyFill="1" applyBorder="1" applyAlignment="1" applyProtection="1">
      <alignment vertical="center"/>
      <protection hidden="1"/>
    </xf>
    <xf numFmtId="0" fontId="64" fillId="33" borderId="27" xfId="45" applyFont="1" applyFill="1" applyBorder="1" applyAlignment="1" applyProtection="1">
      <alignment vertical="center"/>
      <protection hidden="1"/>
    </xf>
    <xf numFmtId="0" fontId="64" fillId="33" borderId="28" xfId="45" applyFont="1" applyFill="1" applyBorder="1" applyAlignment="1" applyProtection="1">
      <alignment horizontal="left" vertical="center"/>
      <protection hidden="1"/>
    </xf>
    <xf numFmtId="0" fontId="64" fillId="33" borderId="28" xfId="45" applyFont="1" applyFill="1" applyBorder="1" applyAlignment="1" applyProtection="1">
      <alignment horizontal="center" vertical="center"/>
      <protection hidden="1"/>
    </xf>
    <xf numFmtId="4" fontId="64" fillId="34" borderId="36" xfId="45" applyNumberFormat="1" applyFont="1" applyFill="1" applyBorder="1" applyAlignment="1" applyProtection="1">
      <alignment horizontal="center" vertical="center"/>
      <protection hidden="1"/>
    </xf>
    <xf numFmtId="171" fontId="64" fillId="33" borderId="37" xfId="49" applyNumberFormat="1" applyFont="1" applyFill="1" applyBorder="1" applyAlignment="1" applyProtection="1">
      <alignment horizontal="center" vertical="center"/>
      <protection hidden="1"/>
    </xf>
    <xf numFmtId="9" fontId="65" fillId="33" borderId="29" xfId="4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5" applyFont="1" applyFill="1" applyBorder="1" applyAlignment="1" applyProtection="1">
      <alignment horizontal="centerContinuous" vertical="center" wrapText="1"/>
      <protection hidden="1"/>
    </xf>
    <xf numFmtId="0" fontId="15" fillId="0" borderId="0" xfId="45" applyFont="1" applyFill="1" applyBorder="1" applyAlignment="1" applyProtection="1">
      <alignment horizontal="centerContinuous" vertical="center" wrapText="1"/>
      <protection hidden="1"/>
    </xf>
    <xf numFmtId="0" fontId="4" fillId="0" borderId="0" xfId="45" applyFont="1" applyFill="1" applyBorder="1" applyAlignment="1" applyProtection="1">
      <alignment horizontal="centerContinuous" vertical="center" wrapText="1"/>
      <protection hidden="1"/>
    </xf>
    <xf numFmtId="0" fontId="12" fillId="0" borderId="0" xfId="45" applyFont="1" applyFill="1" applyAlignment="1" applyProtection="1">
      <alignment horizontal="centerContinuous" vertical="center" wrapText="1"/>
      <protection hidden="1"/>
    </xf>
    <xf numFmtId="4" fontId="12" fillId="0" borderId="0" xfId="45" applyNumberFormat="1" applyFont="1" applyFill="1" applyAlignment="1" applyProtection="1">
      <alignment horizontal="centerContinuous" vertical="center" wrapText="1"/>
      <protection hidden="1"/>
    </xf>
    <xf numFmtId="0" fontId="12" fillId="0" borderId="0" xfId="45" applyFont="1" applyAlignment="1" applyProtection="1">
      <alignment horizontal="right" vertical="center"/>
      <protection hidden="1"/>
    </xf>
    <xf numFmtId="10" fontId="12" fillId="0" borderId="0" xfId="45" applyNumberFormat="1" applyFont="1" applyAlignment="1" applyProtection="1">
      <alignment horizontal="center" vertical="center"/>
      <protection hidden="1"/>
    </xf>
    <xf numFmtId="0" fontId="3" fillId="0" borderId="0" xfId="45" applyFont="1" applyBorder="1" applyAlignment="1" applyProtection="1">
      <alignment vertical="center"/>
      <protection hidden="1"/>
    </xf>
    <xf numFmtId="0" fontId="2" fillId="0" borderId="15" xfId="45" applyFont="1" applyBorder="1" applyAlignment="1" applyProtection="1">
      <alignment vertical="center"/>
      <protection locked="0"/>
    </xf>
    <xf numFmtId="0" fontId="2" fillId="0" borderId="38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3" fillId="0" borderId="17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5" fillId="0" borderId="17" xfId="45" applyFont="1" applyBorder="1" applyAlignment="1" applyProtection="1">
      <alignment vertical="center"/>
      <protection locked="0"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45" applyFont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0" fontId="3" fillId="0" borderId="0" xfId="45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8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39" xfId="67" applyNumberFormat="1" applyFill="1" applyBorder="1" applyAlignment="1" applyProtection="1">
      <alignment horizontal="center" vertical="center"/>
      <protection locked="0"/>
    </xf>
    <xf numFmtId="0" fontId="0" fillId="0" borderId="0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10" fillId="0" borderId="0" xfId="45" applyFont="1" applyAlignment="1" applyProtection="1">
      <alignment horizontal="left" vertical="center"/>
      <protection locked="0"/>
    </xf>
    <xf numFmtId="0" fontId="0" fillId="0" borderId="0" xfId="45" applyAlignment="1" applyProtection="1">
      <alignment vertical="center"/>
      <protection locked="0"/>
    </xf>
    <xf numFmtId="0" fontId="12" fillId="0" borderId="0" xfId="45" applyFont="1" applyAlignment="1" applyProtection="1">
      <alignment/>
      <protection locked="0"/>
    </xf>
    <xf numFmtId="10" fontId="0" fillId="0" borderId="0" xfId="45" applyNumberFormat="1" applyAlignment="1" applyProtection="1">
      <alignment vertical="center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45" applyFont="1" applyBorder="1" applyAlignment="1" applyProtection="1">
      <alignment/>
      <protection locked="0"/>
    </xf>
    <xf numFmtId="10" fontId="0" fillId="0" borderId="0" xfId="45" applyNumberFormat="1" applyBorder="1" applyAlignment="1" applyProtection="1">
      <alignment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3" fillId="0" borderId="14" xfId="45" applyFont="1" applyBorder="1" applyAlignment="1" applyProtection="1">
      <alignment vertical="center" wrapText="1"/>
      <protection hidden="1"/>
    </xf>
    <xf numFmtId="0" fontId="3" fillId="0" borderId="15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6" fillId="0" borderId="0" xfId="45" applyFont="1" applyBorder="1" applyAlignment="1" applyProtection="1">
      <alignment vertical="center"/>
      <protection hidden="1"/>
    </xf>
    <xf numFmtId="0" fontId="6" fillId="0" borderId="16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0" fontId="6" fillId="0" borderId="0" xfId="45" applyFont="1" applyBorder="1" applyAlignment="1" applyProtection="1">
      <alignment horizontal="right" vertical="center"/>
      <protection hidden="1"/>
    </xf>
    <xf numFmtId="0" fontId="4" fillId="0" borderId="0" xfId="45" applyFont="1" applyBorder="1" applyAlignment="1" applyProtection="1">
      <alignment horizontal="right" vertical="center"/>
      <protection hidden="1"/>
    </xf>
    <xf numFmtId="0" fontId="4" fillId="0" borderId="0" xfId="45" applyFont="1" applyBorder="1" applyAlignment="1" applyProtection="1">
      <alignment horizontal="right" vertical="center" wrapText="1"/>
      <protection hidden="1"/>
    </xf>
    <xf numFmtId="0" fontId="3" fillId="0" borderId="19" xfId="45" applyFont="1" applyBorder="1" applyAlignment="1" applyProtection="1">
      <alignment vertical="center"/>
      <protection hidden="1"/>
    </xf>
    <xf numFmtId="0" fontId="3" fillId="0" borderId="20" xfId="45" applyFont="1" applyBorder="1" applyAlignment="1" applyProtection="1">
      <alignment vertical="center"/>
      <protection hidden="1"/>
    </xf>
    <xf numFmtId="0" fontId="3" fillId="0" borderId="40" xfId="45" applyFont="1" applyBorder="1" applyAlignment="1" applyProtection="1">
      <alignment vertical="center" wrapText="1"/>
      <protection hidden="1"/>
    </xf>
    <xf numFmtId="0" fontId="3" fillId="0" borderId="0" xfId="45" applyFont="1" applyBorder="1" applyAlignment="1" applyProtection="1">
      <alignment vertical="center" wrapText="1"/>
      <protection hidden="1"/>
    </xf>
    <xf numFmtId="0" fontId="64" fillId="33" borderId="41" xfId="67" applyFont="1" applyFill="1" applyBorder="1" applyAlignment="1" applyProtection="1">
      <alignment horizontal="center" vertical="center"/>
      <protection hidden="1"/>
    </xf>
    <xf numFmtId="0" fontId="66" fillId="33" borderId="42" xfId="67" applyFont="1" applyFill="1" applyBorder="1" applyAlignment="1" applyProtection="1">
      <alignment horizontal="center" vertical="center"/>
      <protection hidden="1"/>
    </xf>
    <xf numFmtId="0" fontId="64" fillId="33" borderId="43" xfId="67" applyFont="1" applyFill="1" applyBorder="1" applyAlignment="1" applyProtection="1">
      <alignment horizontal="center" vertical="center"/>
      <protection hidden="1"/>
    </xf>
    <xf numFmtId="182" fontId="64" fillId="33" borderId="23" xfId="67" applyNumberFormat="1" applyFont="1" applyFill="1" applyBorder="1" applyAlignment="1" applyProtection="1">
      <alignment horizontal="center" vertical="center"/>
      <protection hidden="1"/>
    </xf>
    <xf numFmtId="0" fontId="8" fillId="0" borderId="0" xfId="45" applyFont="1" applyAlignment="1" applyProtection="1">
      <alignment vertical="center"/>
      <protection hidden="1"/>
    </xf>
    <xf numFmtId="0" fontId="64" fillId="33" borderId="44" xfId="67" applyFont="1" applyFill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15" fillId="0" borderId="46" xfId="67" applyFont="1" applyBorder="1" applyAlignment="1" applyProtection="1">
      <alignment vertical="center"/>
      <protection hidden="1"/>
    </xf>
    <xf numFmtId="0" fontId="0" fillId="0" borderId="0" xfId="45" applyProtection="1">
      <alignment/>
      <protection hidden="1"/>
    </xf>
    <xf numFmtId="170" fontId="9" fillId="0" borderId="12" xfId="45" applyNumberFormat="1" applyFont="1" applyFill="1" applyBorder="1" applyAlignment="1" applyProtection="1">
      <alignment horizontal="center" vertical="center" wrapText="1"/>
      <protection hidden="1"/>
    </xf>
    <xf numFmtId="10" fontId="4" fillId="0" borderId="23" xfId="67" applyNumberFormat="1" applyFont="1" applyBorder="1" applyAlignment="1" applyProtection="1">
      <alignment horizontal="center" vertical="center"/>
      <protection hidden="1"/>
    </xf>
    <xf numFmtId="172" fontId="4" fillId="0" borderId="23" xfId="67" applyNumberFormat="1" applyFont="1" applyBorder="1" applyAlignment="1" applyProtection="1">
      <alignment horizontal="center" vertical="center"/>
      <protection hidden="1"/>
    </xf>
    <xf numFmtId="10" fontId="0" fillId="0" borderId="0" xfId="45" applyNumberFormat="1" applyProtection="1">
      <alignment/>
      <protection hidden="1"/>
    </xf>
    <xf numFmtId="170" fontId="9" fillId="0" borderId="47" xfId="45" applyNumberFormat="1" applyFont="1" applyFill="1" applyBorder="1" applyAlignment="1" applyProtection="1">
      <alignment horizontal="center" vertical="center" wrapText="1"/>
      <protection hidden="1"/>
    </xf>
    <xf numFmtId="10" fontId="4" fillId="0" borderId="48" xfId="67" applyNumberFormat="1" applyFont="1" applyBorder="1" applyAlignment="1" applyProtection="1">
      <alignment horizontal="center" vertical="center"/>
      <protection hidden="1"/>
    </xf>
    <xf numFmtId="172" fontId="4" fillId="0" borderId="48" xfId="67" applyNumberFormat="1" applyFont="1" applyBorder="1" applyAlignment="1" applyProtection="1">
      <alignment horizontal="center" vertical="center"/>
      <protection hidden="1"/>
    </xf>
    <xf numFmtId="179" fontId="10" fillId="38" borderId="49" xfId="54" applyNumberFormat="1" applyFont="1" applyFill="1" applyBorder="1" applyAlignment="1" applyProtection="1">
      <alignment horizontal="center" vertical="center"/>
      <protection hidden="1"/>
    </xf>
    <xf numFmtId="49" fontId="3" fillId="0" borderId="40" xfId="67" applyNumberFormat="1" applyFont="1" applyBorder="1" applyAlignment="1" applyProtection="1">
      <alignment horizontal="center"/>
      <protection hidden="1"/>
    </xf>
    <xf numFmtId="0" fontId="9" fillId="0" borderId="40" xfId="67" applyFont="1" applyBorder="1" applyAlignment="1" applyProtection="1">
      <alignment horizontal="center"/>
      <protection hidden="1"/>
    </xf>
    <xf numFmtId="10" fontId="4" fillId="0" borderId="40" xfId="67" applyNumberFormat="1" applyFont="1" applyBorder="1" applyAlignment="1" applyProtection="1">
      <alignment horizontal="center" vertical="center"/>
      <protection hidden="1"/>
    </xf>
    <xf numFmtId="10" fontId="4" fillId="0" borderId="40" xfId="67" applyNumberFormat="1" applyFont="1" applyBorder="1" applyAlignment="1" applyProtection="1">
      <alignment horizontal="center"/>
      <protection hidden="1"/>
    </xf>
    <xf numFmtId="166" fontId="5" fillId="0" borderId="50" xfId="51" applyFont="1" applyFill="1" applyBorder="1" applyAlignment="1" applyProtection="1">
      <alignment horizontal="center" vertical="center"/>
      <protection hidden="1"/>
    </xf>
    <xf numFmtId="166" fontId="5" fillId="0" borderId="51" xfId="51" applyFont="1" applyFill="1" applyBorder="1" applyAlignment="1" applyProtection="1">
      <alignment horizontal="center" vertical="center"/>
      <protection hidden="1"/>
    </xf>
    <xf numFmtId="9" fontId="5" fillId="0" borderId="52" xfId="67" applyNumberFormat="1" applyFont="1" applyBorder="1" applyAlignment="1" applyProtection="1">
      <alignment horizontal="center" vertical="center"/>
      <protection hidden="1"/>
    </xf>
    <xf numFmtId="166" fontId="5" fillId="0" borderId="53" xfId="49" applyFont="1" applyFill="1" applyBorder="1" applyAlignment="1" applyProtection="1">
      <alignment horizontal="center" vertical="center"/>
      <protection hidden="1"/>
    </xf>
    <xf numFmtId="166" fontId="16" fillId="0" borderId="54" xfId="49" applyFont="1" applyFill="1" applyBorder="1" applyAlignment="1" applyProtection="1">
      <alignment horizontal="center" vertical="center"/>
      <protection hidden="1"/>
    </xf>
    <xf numFmtId="0" fontId="64" fillId="33" borderId="50" xfId="67" applyFont="1" applyFill="1" applyBorder="1" applyAlignment="1" applyProtection="1">
      <alignment horizontal="center" vertical="center"/>
      <protection hidden="1"/>
    </xf>
    <xf numFmtId="0" fontId="64" fillId="33" borderId="51" xfId="67" applyFont="1" applyFill="1" applyBorder="1" applyAlignment="1" applyProtection="1">
      <alignment horizontal="center" vertical="center"/>
      <protection hidden="1"/>
    </xf>
    <xf numFmtId="9" fontId="64" fillId="33" borderId="55" xfId="67" applyNumberFormat="1" applyFont="1" applyFill="1" applyBorder="1" applyAlignment="1" applyProtection="1">
      <alignment horizontal="center" vertical="center"/>
      <protection hidden="1"/>
    </xf>
    <xf numFmtId="166" fontId="64" fillId="33" borderId="53" xfId="49" applyFont="1" applyFill="1" applyBorder="1" applyAlignment="1" applyProtection="1">
      <alignment horizontal="center" vertical="center"/>
      <protection hidden="1"/>
    </xf>
    <xf numFmtId="166" fontId="67" fillId="33" borderId="51" xfId="49" applyFont="1" applyFill="1" applyBorder="1" applyAlignment="1" applyProtection="1">
      <alignment horizontal="center" vertical="center"/>
      <protection hidden="1"/>
    </xf>
    <xf numFmtId="0" fontId="64" fillId="33" borderId="56" xfId="67" applyFont="1" applyFill="1" applyBorder="1" applyAlignment="1" applyProtection="1">
      <alignment horizontal="center" vertical="center"/>
      <protection hidden="1"/>
    </xf>
    <xf numFmtId="0" fontId="64" fillId="33" borderId="57" xfId="67" applyFont="1" applyFill="1" applyBorder="1" applyAlignment="1" applyProtection="1">
      <alignment horizontal="center" vertical="center"/>
      <protection hidden="1"/>
    </xf>
    <xf numFmtId="9" fontId="64" fillId="33" borderId="58" xfId="67" applyNumberFormat="1" applyFont="1" applyFill="1" applyBorder="1" applyAlignment="1" applyProtection="1">
      <alignment horizontal="center" vertical="center"/>
      <protection hidden="1"/>
    </xf>
    <xf numFmtId="166" fontId="64" fillId="33" borderId="59" xfId="49" applyFont="1" applyFill="1" applyBorder="1" applyAlignment="1" applyProtection="1">
      <alignment horizontal="center" vertical="center"/>
      <protection hidden="1"/>
    </xf>
    <xf numFmtId="166" fontId="67" fillId="33" borderId="57" xfId="49" applyFont="1" applyFill="1" applyBorder="1" applyAlignment="1" applyProtection="1">
      <alignment horizontal="center" vertical="center"/>
      <protection hidden="1"/>
    </xf>
    <xf numFmtId="0" fontId="4" fillId="0" borderId="24" xfId="45" applyFont="1" applyBorder="1" applyAlignment="1" applyProtection="1">
      <alignment horizontal="left" vertical="center" wrapText="1"/>
      <protection hidden="1"/>
    </xf>
    <xf numFmtId="0" fontId="4" fillId="0" borderId="22" xfId="45" applyFont="1" applyBorder="1" applyAlignment="1" applyProtection="1">
      <alignment horizontal="left" vertical="center" wrapText="1"/>
      <protection hidden="1"/>
    </xf>
    <xf numFmtId="0" fontId="4" fillId="0" borderId="22" xfId="45" applyFont="1" applyBorder="1" applyAlignment="1" applyProtection="1">
      <alignment vertical="center" wrapText="1"/>
      <protection hidden="1"/>
    </xf>
    <xf numFmtId="0" fontId="4" fillId="0" borderId="60" xfId="45" applyFont="1" applyBorder="1" applyAlignment="1" applyProtection="1">
      <alignment vertical="center" wrapText="1"/>
      <protection hidden="1"/>
    </xf>
    <xf numFmtId="0" fontId="4" fillId="0" borderId="6" xfId="45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61" xfId="45" applyNumberFormat="1" applyFont="1" applyBorder="1" applyAlignment="1" applyProtection="1">
      <alignment horizontal="center" vertical="center" wrapText="1"/>
      <protection hidden="1"/>
    </xf>
    <xf numFmtId="0" fontId="4" fillId="0" borderId="6" xfId="45" applyFont="1" applyBorder="1" applyAlignment="1" applyProtection="1">
      <alignment horizontal="left" vertical="center" wrapText="1"/>
      <protection hidden="1"/>
    </xf>
    <xf numFmtId="178" fontId="9" fillId="0" borderId="61" xfId="45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45" applyNumberFormat="1" applyFont="1" applyBorder="1" applyAlignment="1" applyProtection="1">
      <alignment vertical="center" wrapText="1"/>
      <protection hidden="1"/>
    </xf>
    <xf numFmtId="4" fontId="9" fillId="0" borderId="61" xfId="45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45" applyFont="1" applyBorder="1" applyAlignment="1" applyProtection="1">
      <alignment horizontal="left" vertical="center" wrapText="1"/>
      <protection hidden="1"/>
    </xf>
    <xf numFmtId="179" fontId="9" fillId="0" borderId="61" xfId="49" applyNumberFormat="1" applyFont="1" applyBorder="1" applyAlignment="1" applyProtection="1">
      <alignment vertical="center"/>
      <protection hidden="1"/>
    </xf>
    <xf numFmtId="180" fontId="4" fillId="0" borderId="61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52" xfId="45" applyFont="1" applyBorder="1" applyAlignment="1" applyProtection="1">
      <alignment horizontal="center" vertical="center" wrapText="1"/>
      <protection hidden="1"/>
    </xf>
    <xf numFmtId="0" fontId="3" fillId="0" borderId="62" xfId="45" applyFont="1" applyBorder="1" applyAlignment="1" applyProtection="1">
      <alignment vertical="center" wrapText="1"/>
      <protection hidden="1"/>
    </xf>
    <xf numFmtId="0" fontId="3" fillId="0" borderId="54" xfId="45" applyFont="1" applyBorder="1" applyAlignment="1" applyProtection="1">
      <alignment vertical="center" wrapText="1"/>
      <protection hidden="1"/>
    </xf>
    <xf numFmtId="0" fontId="3" fillId="0" borderId="46" xfId="45" applyFont="1" applyBorder="1" applyAlignment="1" applyProtection="1">
      <alignment horizontal="center" vertical="center" wrapText="1"/>
      <protection hidden="1"/>
    </xf>
    <xf numFmtId="0" fontId="64" fillId="33" borderId="23" xfId="45" applyFont="1" applyFill="1" applyBorder="1" applyAlignment="1" applyProtection="1">
      <alignment horizontal="center" vertical="center" wrapText="1"/>
      <protection hidden="1"/>
    </xf>
    <xf numFmtId="166" fontId="64" fillId="33" borderId="23" xfId="49" applyFont="1" applyFill="1" applyBorder="1" applyAlignment="1" applyProtection="1">
      <alignment horizontal="center" vertical="center" wrapText="1"/>
      <protection hidden="1"/>
    </xf>
    <xf numFmtId="168" fontId="68" fillId="33" borderId="23" xfId="45" applyNumberFormat="1" applyFont="1" applyFill="1" applyBorder="1" applyAlignment="1" applyProtection="1">
      <alignment horizontal="center" vertical="center" wrapText="1"/>
      <protection hidden="1"/>
    </xf>
    <xf numFmtId="170" fontId="9" fillId="39" borderId="63" xfId="45" applyNumberFormat="1" applyFont="1" applyFill="1" applyBorder="1" applyAlignment="1" applyProtection="1">
      <alignment horizontal="center" vertical="center" wrapText="1"/>
      <protection hidden="1"/>
    </xf>
    <xf numFmtId="0" fontId="9" fillId="39" borderId="64" xfId="45" applyFont="1" applyFill="1" applyBorder="1" applyAlignment="1" applyProtection="1">
      <alignment horizontal="center" vertical="center" wrapText="1"/>
      <protection hidden="1"/>
    </xf>
    <xf numFmtId="166" fontId="10" fillId="39" borderId="13" xfId="49" applyFont="1" applyFill="1" applyBorder="1" applyAlignment="1" applyProtection="1">
      <alignment horizontal="center" vertical="center" wrapText="1"/>
      <protection hidden="1"/>
    </xf>
    <xf numFmtId="10" fontId="9" fillId="39" borderId="65" xfId="100" applyNumberFormat="1" applyFont="1" applyFill="1" applyBorder="1" applyAlignment="1" applyProtection="1">
      <alignment horizontal="center" vertical="center" wrapText="1"/>
      <protection hidden="1"/>
    </xf>
    <xf numFmtId="0" fontId="64" fillId="33" borderId="66" xfId="45" applyFont="1" applyFill="1" applyBorder="1" applyAlignment="1" applyProtection="1">
      <alignment horizontal="center" vertical="center" wrapText="1"/>
      <protection hidden="1"/>
    </xf>
    <xf numFmtId="166" fontId="69" fillId="33" borderId="66" xfId="49" applyFont="1" applyFill="1" applyBorder="1" applyAlignment="1" applyProtection="1">
      <alignment horizontal="center" vertical="center" wrapText="1"/>
      <protection hidden="1"/>
    </xf>
    <xf numFmtId="9" fontId="68" fillId="33" borderId="66" xfId="10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45" applyFont="1" applyFill="1" applyAlignment="1" applyProtection="1">
      <alignment vertical="center"/>
      <protection locked="0"/>
    </xf>
    <xf numFmtId="0" fontId="0" fillId="0" borderId="62" xfId="45" applyFont="1" applyBorder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Fill="1" applyAlignment="1" applyProtection="1">
      <alignment vertical="center"/>
      <protection locked="0"/>
    </xf>
    <xf numFmtId="0" fontId="8" fillId="0" borderId="0" xfId="45" applyFont="1" applyFill="1" applyAlignment="1" applyProtection="1">
      <alignment vertical="center"/>
      <protection locked="0"/>
    </xf>
    <xf numFmtId="0" fontId="10" fillId="0" borderId="0" xfId="45" applyFont="1" applyFill="1" applyAlignment="1" applyProtection="1">
      <alignment horizontal="center" vertical="center"/>
      <protection locked="0"/>
    </xf>
    <xf numFmtId="166" fontId="0" fillId="0" borderId="0" xfId="49" applyFont="1" applyFill="1" applyBorder="1" applyAlignment="1" applyProtection="1">
      <alignment horizontal="center" vertical="center" wrapText="1"/>
      <protection locked="0"/>
    </xf>
    <xf numFmtId="168" fontId="10" fillId="0" borderId="0" xfId="45" applyNumberFormat="1" applyFont="1" applyBorder="1" applyAlignment="1" applyProtection="1">
      <alignment horizontal="center" vertical="center" wrapText="1"/>
      <protection locked="0"/>
    </xf>
    <xf numFmtId="166" fontId="0" fillId="0" borderId="0" xfId="49" applyFont="1" applyFill="1" applyBorder="1" applyAlignment="1" applyProtection="1">
      <alignment vertical="center"/>
      <protection locked="0"/>
    </xf>
    <xf numFmtId="171" fontId="0" fillId="0" borderId="0" xfId="45" applyNumberFormat="1" applyFont="1" applyBorder="1" applyAlignment="1" applyProtection="1">
      <alignment horizontal="center" vertical="center" wrapText="1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12" fillId="0" borderId="0" xfId="45" applyFont="1" applyBorder="1" applyAlignment="1" applyProtection="1">
      <alignment vertical="center"/>
      <protection locked="0"/>
    </xf>
    <xf numFmtId="0" fontId="12" fillId="0" borderId="0" xfId="45" applyFont="1" applyBorder="1" applyAlignment="1" applyProtection="1">
      <alignment horizontal="center" vertical="center"/>
      <protection locked="0"/>
    </xf>
    <xf numFmtId="168" fontId="10" fillId="0" borderId="0" xfId="45" applyNumberFormat="1" applyFont="1" applyAlignment="1" applyProtection="1">
      <alignment horizontal="center" vertical="center"/>
      <protection locked="0"/>
    </xf>
  </cellXfs>
  <cellStyles count="11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2 2" xfId="52"/>
    <cellStyle name="Moeda 2 3" xfId="53"/>
    <cellStyle name="Moeda 3" xfId="54"/>
    <cellStyle name="Moeda 3 2" xfId="55"/>
    <cellStyle name="Moeda 3 2 2" xfId="56"/>
    <cellStyle name="Moeda 3 2 3" xfId="57"/>
    <cellStyle name="Moeda 4" xfId="58"/>
    <cellStyle name="Moeda 5" xfId="59"/>
    <cellStyle name="Moeda 6" xfId="60"/>
    <cellStyle name="Neutra" xfId="61"/>
    <cellStyle name="Normal 10" xfId="62"/>
    <cellStyle name="Normal 10 2" xfId="63"/>
    <cellStyle name="Normal 10 3" xfId="64"/>
    <cellStyle name="Normal 10 4" xfId="65"/>
    <cellStyle name="Normal 11" xfId="66"/>
    <cellStyle name="Normal 2" xfId="67"/>
    <cellStyle name="Normal 2 2" xfId="68"/>
    <cellStyle name="Normal 2 3" xfId="69"/>
    <cellStyle name="Normal 2 4" xfId="70"/>
    <cellStyle name="Normal 2 4 2" xfId="71"/>
    <cellStyle name="Normal 2 4 3" xfId="72"/>
    <cellStyle name="Normal 2 5" xfId="73"/>
    <cellStyle name="Normal 2 5 2" xfId="74"/>
    <cellStyle name="Normal 2 5 3" xfId="75"/>
    <cellStyle name="Normal 2 5 4" xfId="76"/>
    <cellStyle name="Normal 2 5 4 2" xfId="77"/>
    <cellStyle name="Normal 3" xfId="78"/>
    <cellStyle name="Normal 3 2" xfId="79"/>
    <cellStyle name="Normal 3 3" xfId="80"/>
    <cellStyle name="Normal 4" xfId="81"/>
    <cellStyle name="Normal 4 2" xfId="82"/>
    <cellStyle name="Normal 4 3" xfId="83"/>
    <cellStyle name="Normal 4 3 2" xfId="84"/>
    <cellStyle name="Normal 4 3 3" xfId="85"/>
    <cellStyle name="Normal 4 4" xfId="86"/>
    <cellStyle name="Normal 4 4 2" xfId="87"/>
    <cellStyle name="Normal 5" xfId="88"/>
    <cellStyle name="Normal 5 2" xfId="89"/>
    <cellStyle name="Normal 6" xfId="90"/>
    <cellStyle name="Normal 7" xfId="91"/>
    <cellStyle name="Normal 8" xfId="92"/>
    <cellStyle name="Normal 8 2" xfId="93"/>
    <cellStyle name="Normal 8 3" xfId="94"/>
    <cellStyle name="Normal 9" xfId="95"/>
    <cellStyle name="Normal 9 2" xfId="96"/>
    <cellStyle name="Normal 9 3" xfId="97"/>
    <cellStyle name="Nota" xfId="98"/>
    <cellStyle name="planilhas" xfId="99"/>
    <cellStyle name="Percent" xfId="100"/>
    <cellStyle name="Porcentagem 2" xfId="101"/>
    <cellStyle name="Porcentagem 2 2" xfId="102"/>
    <cellStyle name="Porcentagem 2 3" xfId="103"/>
    <cellStyle name="Porcentagem 3" xfId="104"/>
    <cellStyle name="Saída" xfId="105"/>
    <cellStyle name="Comma" xfId="106"/>
    <cellStyle name="Comma [0]" xfId="107"/>
    <cellStyle name="Separador de milhares 2" xfId="108"/>
    <cellStyle name="Separador de milhares 3" xfId="109"/>
    <cellStyle name="Separador de milhares 3 2" xfId="110"/>
    <cellStyle name="Separador de milhares 3 3" xfId="111"/>
    <cellStyle name="Separador de milhares 3 4" xfId="112"/>
    <cellStyle name="Separador de milhares 4" xfId="113"/>
    <cellStyle name="SNEVERS" xfId="114"/>
    <cellStyle name="Texto de Aviso" xfId="115"/>
    <cellStyle name="Texto Explicativo" xfId="116"/>
    <cellStyle name="Título" xfId="117"/>
    <cellStyle name="Título 1" xfId="118"/>
    <cellStyle name="Título 2" xfId="119"/>
    <cellStyle name="Título 3" xfId="120"/>
    <cellStyle name="Título 4" xfId="121"/>
    <cellStyle name="Total" xfId="122"/>
    <cellStyle name="Vírgula 2" xfId="123"/>
    <cellStyle name="Vírgula 2 2" xfId="124"/>
    <cellStyle name="Vírgula 2 3" xfId="125"/>
    <cellStyle name="Vírgula 3" xfId="126"/>
    <cellStyle name="Vírgula 4" xfId="127"/>
  </cellStyles>
  <dxfs count="9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Zeros="0" tabSelected="1" zoomScaleSheetLayoutView="70" workbookViewId="0" topLeftCell="A19">
      <selection activeCell="F31" sqref="F31"/>
    </sheetView>
  </sheetViews>
  <sheetFormatPr defaultColWidth="9.140625" defaultRowHeight="16.5" customHeight="1" outlineLevelRow="1"/>
  <cols>
    <col min="1" max="1" width="12.00390625" style="44" customWidth="1"/>
    <col min="2" max="2" width="12.140625" style="44" customWidth="1"/>
    <col min="3" max="3" width="15.7109375" style="15" customWidth="1"/>
    <col min="4" max="4" width="55.140625" style="46" customWidth="1"/>
    <col min="5" max="5" width="10.7109375" style="44" customWidth="1"/>
    <col min="6" max="6" width="11.7109375" style="47" customWidth="1"/>
    <col min="7" max="7" width="14.00390625" style="34" customWidth="1"/>
    <col min="8" max="8" width="31.8515625" style="48" customWidth="1"/>
    <col min="9" max="9" width="13.140625" style="40" customWidth="1"/>
    <col min="10" max="16384" width="9.140625" style="4" customWidth="1"/>
  </cols>
  <sheetData>
    <row r="1" spans="1:9" ht="30" customHeight="1">
      <c r="A1" s="10"/>
      <c r="B1" s="11"/>
      <c r="C1" s="12"/>
      <c r="D1" s="136"/>
      <c r="E1" s="136"/>
      <c r="F1" s="136"/>
      <c r="G1" s="136"/>
      <c r="H1" s="136"/>
      <c r="I1" s="137"/>
    </row>
    <row r="2" spans="1:9" ht="15.75" customHeight="1">
      <c r="A2" s="13"/>
      <c r="B2" s="14"/>
      <c r="D2" s="138"/>
      <c r="E2" s="138"/>
      <c r="F2" s="138"/>
      <c r="G2" s="138"/>
      <c r="H2" s="138"/>
      <c r="I2" s="139"/>
    </row>
    <row r="3" spans="1:9" ht="18">
      <c r="A3" s="13"/>
      <c r="B3" s="14"/>
      <c r="D3" s="140"/>
      <c r="E3" s="140"/>
      <c r="F3" s="140"/>
      <c r="G3" s="140"/>
      <c r="H3" s="140"/>
      <c r="I3" s="141"/>
    </row>
    <row r="4" spans="1:9" ht="15.75" customHeight="1">
      <c r="A4" s="13"/>
      <c r="B4" s="14"/>
      <c r="D4" s="16"/>
      <c r="E4" s="17"/>
      <c r="F4" s="18"/>
      <c r="G4" s="17"/>
      <c r="H4" s="17"/>
      <c r="I4" s="19"/>
    </row>
    <row r="5" spans="1:9" s="5" customFormat="1" ht="15.75" customHeight="1">
      <c r="A5" s="56" t="s">
        <v>0</v>
      </c>
      <c r="B5" s="53"/>
      <c r="C5" s="57"/>
      <c r="D5" s="58" t="s">
        <v>48</v>
      </c>
      <c r="E5" s="53"/>
      <c r="F5" s="59"/>
      <c r="G5" s="59"/>
      <c r="H5" s="59"/>
      <c r="I5" s="60"/>
    </row>
    <row r="6" spans="1:9" s="5" customFormat="1" ht="6" customHeight="1">
      <c r="A6" s="61"/>
      <c r="B6" s="53"/>
      <c r="C6" s="62"/>
      <c r="D6" s="63"/>
      <c r="E6" s="53"/>
      <c r="F6" s="59"/>
      <c r="G6" s="59"/>
      <c r="H6" s="59"/>
      <c r="I6" s="55"/>
    </row>
    <row r="7" spans="1:9" s="5" customFormat="1" ht="15.75" customHeight="1">
      <c r="A7" s="64" t="s">
        <v>1</v>
      </c>
      <c r="B7" s="58"/>
      <c r="C7" s="57"/>
      <c r="D7" s="58" t="s">
        <v>32</v>
      </c>
      <c r="E7" s="53"/>
      <c r="F7" s="65" t="s">
        <v>2</v>
      </c>
      <c r="G7" s="65"/>
      <c r="H7" s="66">
        <v>2906.73</v>
      </c>
      <c r="I7" s="67"/>
    </row>
    <row r="8" spans="1:9" s="5" customFormat="1" ht="6" customHeight="1">
      <c r="A8" s="64"/>
      <c r="B8" s="58"/>
      <c r="C8" s="57"/>
      <c r="D8" s="58"/>
      <c r="E8" s="53"/>
      <c r="F8" s="54"/>
      <c r="G8" s="53"/>
      <c r="H8" s="53"/>
      <c r="I8" s="67"/>
    </row>
    <row r="9" spans="1:9" s="5" customFormat="1" ht="45">
      <c r="A9" s="64" t="s">
        <v>3</v>
      </c>
      <c r="B9" s="58"/>
      <c r="C9" s="57"/>
      <c r="D9" s="68" t="s">
        <v>49</v>
      </c>
      <c r="E9" s="53"/>
      <c r="F9" s="65" t="s">
        <v>4</v>
      </c>
      <c r="G9" s="65"/>
      <c r="H9" s="69">
        <f>G23</f>
        <v>0</v>
      </c>
      <c r="I9" s="70"/>
    </row>
    <row r="10" spans="1:9" s="5" customFormat="1" ht="6" customHeight="1">
      <c r="A10" s="71"/>
      <c r="B10" s="53"/>
      <c r="C10" s="62"/>
      <c r="D10" s="63"/>
      <c r="E10" s="53"/>
      <c r="F10" s="72"/>
      <c r="G10" s="72"/>
      <c r="H10" s="73"/>
      <c r="I10" s="74"/>
    </row>
    <row r="11" spans="1:9" s="5" customFormat="1" ht="16.5" customHeight="1" thickBot="1">
      <c r="A11" s="75" t="s">
        <v>16</v>
      </c>
      <c r="B11" s="76"/>
      <c r="C11" s="76"/>
      <c r="D11" s="77" t="s">
        <v>33</v>
      </c>
      <c r="E11" s="76"/>
      <c r="F11" s="78" t="s">
        <v>25</v>
      </c>
      <c r="G11" s="78"/>
      <c r="H11" s="79">
        <f>H9/H7</f>
        <v>0</v>
      </c>
      <c r="I11" s="80"/>
    </row>
    <row r="12" spans="1:9" ht="16.5" customHeight="1" thickBot="1">
      <c r="A12" s="81"/>
      <c r="B12" s="82"/>
      <c r="C12" s="83"/>
      <c r="D12" s="84"/>
      <c r="E12" s="85"/>
      <c r="F12" s="86"/>
      <c r="G12" s="85"/>
      <c r="H12" s="85"/>
      <c r="I12" s="87"/>
    </row>
    <row r="13" spans="1:9" s="6" customFormat="1" ht="18.75" customHeight="1" thickBot="1">
      <c r="A13" s="3" t="s">
        <v>17</v>
      </c>
      <c r="B13" s="3" t="s">
        <v>23</v>
      </c>
      <c r="C13" s="88" t="s">
        <v>7</v>
      </c>
      <c r="D13" s="89" t="s">
        <v>26</v>
      </c>
      <c r="E13" s="90" t="s">
        <v>9</v>
      </c>
      <c r="F13" s="91" t="s">
        <v>10</v>
      </c>
      <c r="G13" s="92" t="s">
        <v>28</v>
      </c>
      <c r="H13" s="93" t="s">
        <v>24</v>
      </c>
      <c r="I13" s="94" t="s">
        <v>11</v>
      </c>
    </row>
    <row r="14" spans="1:9" s="7" customFormat="1" ht="15.75" thickBot="1">
      <c r="A14" s="95">
        <v>1</v>
      </c>
      <c r="B14" s="96"/>
      <c r="C14" s="97"/>
      <c r="D14" s="98" t="s">
        <v>48</v>
      </c>
      <c r="E14" s="99">
        <f>E15</f>
        <v>0</v>
      </c>
      <c r="F14" s="99"/>
      <c r="G14" s="99"/>
      <c r="H14" s="100"/>
      <c r="I14" s="101" t="e">
        <f>E14/$G$23</f>
        <v>#DIV/0!</v>
      </c>
    </row>
    <row r="15" spans="1:9" ht="13.5" customHeight="1" outlineLevel="1">
      <c r="A15" s="102" t="s">
        <v>14</v>
      </c>
      <c r="B15" s="103"/>
      <c r="C15" s="104"/>
      <c r="D15" s="105" t="s">
        <v>48</v>
      </c>
      <c r="E15" s="106">
        <f>SUM(H16:H22)</f>
        <v>0</v>
      </c>
      <c r="F15" s="106"/>
      <c r="G15" s="106"/>
      <c r="H15" s="106"/>
      <c r="I15" s="107" t="e">
        <f>E15/$G$23</f>
        <v>#DIV/0!</v>
      </c>
    </row>
    <row r="16" spans="1:9" ht="38.25" outlineLevel="1">
      <c r="A16" s="2" t="s">
        <v>15</v>
      </c>
      <c r="B16" s="9" t="s">
        <v>33</v>
      </c>
      <c r="C16" s="108" t="s">
        <v>33</v>
      </c>
      <c r="D16" s="109" t="s">
        <v>40</v>
      </c>
      <c r="E16" s="110" t="s">
        <v>47</v>
      </c>
      <c r="F16" s="111">
        <v>54</v>
      </c>
      <c r="G16" s="23"/>
      <c r="H16" s="112">
        <f>ROUND((G16*F16),2)</f>
        <v>0</v>
      </c>
      <c r="I16" s="107" t="e">
        <f>H16/$G$23</f>
        <v>#DIV/0!</v>
      </c>
    </row>
    <row r="17" spans="1:9" ht="38.25" outlineLevel="1">
      <c r="A17" s="2" t="s">
        <v>34</v>
      </c>
      <c r="B17" s="9" t="s">
        <v>33</v>
      </c>
      <c r="C17" s="108" t="s">
        <v>33</v>
      </c>
      <c r="D17" s="113" t="s">
        <v>41</v>
      </c>
      <c r="E17" s="114" t="s">
        <v>47</v>
      </c>
      <c r="F17" s="115">
        <v>39</v>
      </c>
      <c r="G17" s="24"/>
      <c r="H17" s="116">
        <f aca="true" t="shared" si="0" ref="H17:H22">ROUND((G17*F17),2)</f>
        <v>0</v>
      </c>
      <c r="I17" s="107" t="e">
        <f aca="true" t="shared" si="1" ref="I17:I22">H17/$G$23</f>
        <v>#DIV/0!</v>
      </c>
    </row>
    <row r="18" spans="1:9" ht="63.75" outlineLevel="1">
      <c r="A18" s="2" t="s">
        <v>35</v>
      </c>
      <c r="B18" s="9" t="s">
        <v>33</v>
      </c>
      <c r="C18" s="108" t="s">
        <v>33</v>
      </c>
      <c r="D18" s="113" t="s">
        <v>42</v>
      </c>
      <c r="E18" s="114" t="s">
        <v>47</v>
      </c>
      <c r="F18" s="115">
        <v>1</v>
      </c>
      <c r="G18" s="24"/>
      <c r="H18" s="116">
        <f t="shared" si="0"/>
        <v>0</v>
      </c>
      <c r="I18" s="107" t="e">
        <f t="shared" si="1"/>
        <v>#DIV/0!</v>
      </c>
    </row>
    <row r="19" spans="1:9" ht="63.75" outlineLevel="1">
      <c r="A19" s="2" t="s">
        <v>36</v>
      </c>
      <c r="B19" s="9" t="s">
        <v>33</v>
      </c>
      <c r="C19" s="108" t="s">
        <v>33</v>
      </c>
      <c r="D19" s="113" t="s">
        <v>43</v>
      </c>
      <c r="E19" s="114" t="s">
        <v>47</v>
      </c>
      <c r="F19" s="115">
        <v>1</v>
      </c>
      <c r="G19" s="24"/>
      <c r="H19" s="116">
        <f t="shared" si="0"/>
        <v>0</v>
      </c>
      <c r="I19" s="107" t="e">
        <f t="shared" si="1"/>
        <v>#DIV/0!</v>
      </c>
    </row>
    <row r="20" spans="1:9" ht="63.75" outlineLevel="1">
      <c r="A20" s="2" t="s">
        <v>37</v>
      </c>
      <c r="B20" s="9" t="s">
        <v>33</v>
      </c>
      <c r="C20" s="108" t="s">
        <v>33</v>
      </c>
      <c r="D20" s="113" t="s">
        <v>44</v>
      </c>
      <c r="E20" s="114" t="s">
        <v>47</v>
      </c>
      <c r="F20" s="115">
        <v>1</v>
      </c>
      <c r="G20" s="24"/>
      <c r="H20" s="116">
        <f t="shared" si="0"/>
        <v>0</v>
      </c>
      <c r="I20" s="107" t="e">
        <f t="shared" si="1"/>
        <v>#DIV/0!</v>
      </c>
    </row>
    <row r="21" spans="1:9" ht="38.25" outlineLevel="1">
      <c r="A21" s="2" t="s">
        <v>38</v>
      </c>
      <c r="B21" s="9" t="s">
        <v>33</v>
      </c>
      <c r="C21" s="108" t="s">
        <v>33</v>
      </c>
      <c r="D21" s="113" t="s">
        <v>45</v>
      </c>
      <c r="E21" s="114" t="s">
        <v>47</v>
      </c>
      <c r="F21" s="115">
        <v>42</v>
      </c>
      <c r="G21" s="24"/>
      <c r="H21" s="116">
        <f t="shared" si="0"/>
        <v>0</v>
      </c>
      <c r="I21" s="107" t="e">
        <f t="shared" si="1"/>
        <v>#DIV/0!</v>
      </c>
    </row>
    <row r="22" spans="1:9" ht="26.25" outlineLevel="1" thickBot="1">
      <c r="A22" s="2" t="s">
        <v>39</v>
      </c>
      <c r="B22" s="9" t="s">
        <v>33</v>
      </c>
      <c r="C22" s="108" t="s">
        <v>33</v>
      </c>
      <c r="D22" s="117" t="s">
        <v>46</v>
      </c>
      <c r="E22" s="118" t="s">
        <v>47</v>
      </c>
      <c r="F22" s="119">
        <v>1</v>
      </c>
      <c r="G22" s="24"/>
      <c r="H22" s="120">
        <f t="shared" si="0"/>
        <v>0</v>
      </c>
      <c r="I22" s="107" t="e">
        <f t="shared" si="1"/>
        <v>#DIV/0!</v>
      </c>
    </row>
    <row r="23" spans="1:9" s="8" customFormat="1" ht="19.5" customHeight="1" thickBot="1">
      <c r="A23" s="121" t="s">
        <v>29</v>
      </c>
      <c r="B23" s="122"/>
      <c r="C23" s="122"/>
      <c r="D23" s="123"/>
      <c r="E23" s="124"/>
      <c r="F23" s="125"/>
      <c r="G23" s="126">
        <f>E15</f>
        <v>0</v>
      </c>
      <c r="H23" s="126"/>
      <c r="I23" s="127" t="e">
        <f>SUM(I16:I22)</f>
        <v>#DIV/0!</v>
      </c>
    </row>
    <row r="24" spans="1:9" ht="27.75" customHeight="1">
      <c r="A24" s="128" t="s">
        <v>31</v>
      </c>
      <c r="B24" s="129"/>
      <c r="C24" s="129"/>
      <c r="D24" s="130"/>
      <c r="E24" s="131"/>
      <c r="F24" s="132"/>
      <c r="G24" s="131"/>
      <c r="H24" s="133"/>
      <c r="I24" s="134"/>
    </row>
    <row r="25" spans="1:9" ht="15" customHeight="1">
      <c r="A25" s="14"/>
      <c r="B25" s="26"/>
      <c r="C25" s="27"/>
      <c r="D25" s="28"/>
      <c r="E25" s="29"/>
      <c r="F25" s="30"/>
      <c r="G25" s="29"/>
      <c r="H25" s="25"/>
      <c r="I25" s="29"/>
    </row>
    <row r="26" spans="1:9" ht="15" customHeight="1">
      <c r="A26" s="26"/>
      <c r="B26" s="26"/>
      <c r="C26" s="27"/>
      <c r="D26" s="28"/>
      <c r="E26" s="29"/>
      <c r="F26" s="30"/>
      <c r="G26" s="29"/>
      <c r="H26" s="29"/>
      <c r="I26" s="29"/>
    </row>
    <row r="27" spans="1:9" ht="18" customHeight="1">
      <c r="A27" s="31"/>
      <c r="B27" s="31"/>
      <c r="C27" s="32"/>
      <c r="D27" s="22"/>
      <c r="E27" s="33"/>
      <c r="F27" s="33"/>
      <c r="H27" s="33"/>
      <c r="I27" s="35"/>
    </row>
    <row r="28" spans="1:8" ht="15.75" customHeight="1">
      <c r="A28" s="36"/>
      <c r="B28" s="22"/>
      <c r="C28" s="37"/>
      <c r="D28" s="38"/>
      <c r="E28" s="39"/>
      <c r="F28" s="39"/>
      <c r="G28" s="39"/>
      <c r="H28" s="39"/>
    </row>
    <row r="29" spans="1:9" ht="15" customHeight="1">
      <c r="A29" s="36"/>
      <c r="B29" s="22"/>
      <c r="C29" s="37"/>
      <c r="D29" s="41"/>
      <c r="E29" s="42"/>
      <c r="F29" s="42"/>
      <c r="G29" s="42"/>
      <c r="H29" s="42"/>
      <c r="I29" s="35"/>
    </row>
    <row r="30" spans="1:9" ht="15" customHeight="1">
      <c r="A30" s="36"/>
      <c r="B30" s="22"/>
      <c r="C30" s="37"/>
      <c r="D30" s="29"/>
      <c r="E30" s="42"/>
      <c r="F30" s="42"/>
      <c r="G30" s="42"/>
      <c r="H30" s="42"/>
      <c r="I30" s="29"/>
    </row>
    <row r="31" spans="1:9" ht="12.75" customHeight="1">
      <c r="A31" s="22"/>
      <c r="B31" s="22"/>
      <c r="C31" s="37"/>
      <c r="D31" s="43"/>
      <c r="E31" s="14"/>
      <c r="F31" s="14"/>
      <c r="G31" s="44"/>
      <c r="H31" s="14"/>
      <c r="I31" s="45"/>
    </row>
    <row r="32" ht="12.75" customHeight="1"/>
    <row r="34" spans="4:8" ht="16.5" customHeight="1">
      <c r="D34" s="49"/>
      <c r="E34" s="50"/>
      <c r="F34" s="50"/>
      <c r="G34" s="39"/>
      <c r="H34" s="50"/>
    </row>
    <row r="35" spans="4:8" ht="16.5" customHeight="1">
      <c r="D35" s="29"/>
      <c r="E35" s="51"/>
      <c r="F35" s="51"/>
      <c r="G35" s="42"/>
      <c r="H35" s="51"/>
    </row>
    <row r="36" spans="4:8" ht="16.5" customHeight="1">
      <c r="D36" s="29"/>
      <c r="E36" s="51"/>
      <c r="F36" s="51"/>
      <c r="G36" s="42"/>
      <c r="H36" s="51"/>
    </row>
    <row r="38" spans="6:8" ht="16.5" customHeight="1">
      <c r="F38" s="39"/>
      <c r="G38" s="39"/>
      <c r="H38" s="50"/>
    </row>
    <row r="39" spans="6:8" ht="16.5" customHeight="1">
      <c r="F39" s="42"/>
      <c r="G39" s="42"/>
      <c r="H39" s="51"/>
    </row>
    <row r="40" spans="6:8" ht="16.5" customHeight="1">
      <c r="F40" s="42"/>
      <c r="G40" s="42"/>
      <c r="H40" s="51"/>
    </row>
    <row r="57" spans="3:9" ht="16.5" customHeight="1">
      <c r="C57" s="1"/>
      <c r="D57" s="44"/>
      <c r="E57" s="47"/>
      <c r="F57" s="34"/>
      <c r="G57" s="48"/>
      <c r="H57" s="40"/>
      <c r="I57" s="1"/>
    </row>
    <row r="58" spans="3:9" ht="16.5" customHeight="1">
      <c r="C58" s="1"/>
      <c r="D58" s="44"/>
      <c r="E58" s="47"/>
      <c r="F58" s="34"/>
      <c r="G58" s="48"/>
      <c r="H58" s="40"/>
      <c r="I58" s="1"/>
    </row>
    <row r="59" spans="3:9" ht="16.5" customHeight="1">
      <c r="C59" s="1"/>
      <c r="D59" s="44"/>
      <c r="E59" s="47"/>
      <c r="F59" s="34"/>
      <c r="G59" s="48"/>
      <c r="H59" s="40"/>
      <c r="I59" s="1"/>
    </row>
    <row r="60" spans="3:9" ht="16.5" customHeight="1">
      <c r="C60" s="1"/>
      <c r="D60" s="44"/>
      <c r="E60" s="47"/>
      <c r="F60" s="34"/>
      <c r="G60" s="48"/>
      <c r="H60" s="40"/>
      <c r="I60" s="1"/>
    </row>
    <row r="61" spans="3:9" ht="16.5" customHeight="1">
      <c r="C61" s="1"/>
      <c r="D61" s="44"/>
      <c r="E61" s="47"/>
      <c r="F61" s="34"/>
      <c r="G61" s="48"/>
      <c r="H61" s="40"/>
      <c r="I61" s="1"/>
    </row>
    <row r="62" spans="3:9" ht="16.5" customHeight="1">
      <c r="C62" s="1"/>
      <c r="D62" s="44"/>
      <c r="E62" s="47"/>
      <c r="F62" s="34"/>
      <c r="G62" s="48"/>
      <c r="H62" s="40"/>
      <c r="I62" s="1"/>
    </row>
    <row r="63" spans="3:9" ht="16.5" customHeight="1">
      <c r="C63" s="1"/>
      <c r="D63" s="44"/>
      <c r="E63" s="47"/>
      <c r="F63" s="34"/>
      <c r="G63" s="48"/>
      <c r="H63" s="40"/>
      <c r="I63" s="1"/>
    </row>
    <row r="64" spans="3:9" ht="16.5" customHeight="1">
      <c r="C64" s="1"/>
      <c r="D64" s="44"/>
      <c r="E64" s="47"/>
      <c r="F64" s="34"/>
      <c r="G64" s="48"/>
      <c r="H64" s="40"/>
      <c r="I64" s="1"/>
    </row>
    <row r="65" spans="3:9" ht="16.5" customHeight="1">
      <c r="C65" s="1"/>
      <c r="D65" s="44"/>
      <c r="E65" s="47"/>
      <c r="F65" s="34"/>
      <c r="G65" s="48"/>
      <c r="H65" s="40"/>
      <c r="I65" s="1"/>
    </row>
    <row r="66" spans="3:9" ht="16.5" customHeight="1">
      <c r="C66" s="1"/>
      <c r="D66" s="44"/>
      <c r="E66" s="47"/>
      <c r="F66" s="34"/>
      <c r="G66" s="48"/>
      <c r="H66" s="40"/>
      <c r="I66" s="1"/>
    </row>
    <row r="67" spans="3:9" ht="16.5" customHeight="1">
      <c r="C67" s="1"/>
      <c r="D67" s="44"/>
      <c r="E67" s="47"/>
      <c r="F67" s="34"/>
      <c r="G67" s="48"/>
      <c r="H67" s="40"/>
      <c r="I67" s="1"/>
    </row>
    <row r="68" spans="3:9" ht="16.5" customHeight="1">
      <c r="C68" s="1"/>
      <c r="D68" s="44"/>
      <c r="E68" s="47"/>
      <c r="F68" s="34"/>
      <c r="G68" s="48"/>
      <c r="H68" s="40"/>
      <c r="I68" s="1"/>
    </row>
    <row r="69" spans="3:9" ht="16.5" customHeight="1">
      <c r="C69" s="1"/>
      <c r="D69" s="44"/>
      <c r="E69" s="47"/>
      <c r="F69" s="34"/>
      <c r="G69" s="48"/>
      <c r="H69" s="40"/>
      <c r="I69" s="1"/>
    </row>
  </sheetData>
  <sheetProtection password="CC53" sheet="1" formatCells="0" formatColumns="0" formatRows="0" selectLockedCells="1"/>
  <autoFilter ref="A13:I31"/>
  <mergeCells count="6">
    <mergeCell ref="A15:B15"/>
    <mergeCell ref="A14:B14"/>
    <mergeCell ref="F7:G7"/>
    <mergeCell ref="G23:H23"/>
    <mergeCell ref="F9:G9"/>
    <mergeCell ref="F11:G11"/>
  </mergeCells>
  <printOptions horizontalCentered="1"/>
  <pageMargins left="0.2362204724409449" right="0.2362204724409449" top="0.5511811023622047" bottom="0.5511811023622047" header="0.5118110236220472" footer="0.31496062992125984"/>
  <pageSetup fitToHeight="0" fitToWidth="1" horizontalDpi="600" verticalDpi="600" orientation="landscape" paperSize="9" scale="81" r:id="rId1"/>
  <headerFooter alignWithMargins="0">
    <oddFooter>&amp;R&amp;9PÁG.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70" zoomScaleNormal="40" zoomScaleSheetLayoutView="70" workbookViewId="0" topLeftCell="A1">
      <selection activeCell="D30" sqref="D30"/>
    </sheetView>
  </sheetViews>
  <sheetFormatPr defaultColWidth="9.140625" defaultRowHeight="12.75"/>
  <cols>
    <col min="1" max="1" width="16.7109375" style="149" customWidth="1"/>
    <col min="2" max="2" width="64.57421875" style="149" customWidth="1"/>
    <col min="3" max="3" width="17.421875" style="154" customWidth="1"/>
    <col min="4" max="4" width="32.421875" style="156" customWidth="1"/>
    <col min="5" max="5" width="26.28125" style="149" customWidth="1"/>
    <col min="6" max="7" width="9.140625" style="149" customWidth="1"/>
    <col min="8" max="16384" width="9.140625" style="149" customWidth="1"/>
  </cols>
  <sheetData>
    <row r="1" spans="1:4" s="143" customFormat="1" ht="30.75" customHeight="1">
      <c r="A1" s="142"/>
      <c r="B1" s="142"/>
      <c r="C1" s="142"/>
      <c r="D1" s="142"/>
    </row>
    <row r="2" spans="1:4" s="143" customFormat="1" ht="22.5" customHeight="1">
      <c r="A2" s="138"/>
      <c r="B2" s="138"/>
      <c r="C2" s="138"/>
      <c r="D2" s="138"/>
    </row>
    <row r="3" spans="3:4" s="143" customFormat="1" ht="9.75" customHeight="1">
      <c r="C3" s="138"/>
      <c r="D3" s="138"/>
    </row>
    <row r="4" spans="1:4" s="143" customFormat="1" ht="18">
      <c r="A4" s="140"/>
      <c r="B4" s="140"/>
      <c r="C4" s="140"/>
      <c r="D4" s="140"/>
    </row>
    <row r="5" spans="1:4" s="143" customFormat="1" ht="25.5" customHeight="1" thickBot="1">
      <c r="A5" s="14"/>
      <c r="B5" s="14"/>
      <c r="C5" s="144"/>
      <c r="D5" s="145"/>
    </row>
    <row r="6" spans="1:6" s="14" customFormat="1" ht="7.5" customHeight="1">
      <c r="A6" s="164"/>
      <c r="B6" s="165"/>
      <c r="C6" s="165"/>
      <c r="D6" s="165"/>
      <c r="E6" s="165"/>
      <c r="F6" s="52"/>
    </row>
    <row r="7" spans="1:6" s="146" customFormat="1" ht="15.75" customHeight="1">
      <c r="A7" s="56" t="s">
        <v>0</v>
      </c>
      <c r="B7" s="166" t="str">
        <f>Orçamento!D5</f>
        <v>REVITALIZAÇÃO DAS ROTATÓRIAS</v>
      </c>
      <c r="C7" s="166"/>
      <c r="D7" s="166"/>
      <c r="E7" s="63"/>
      <c r="F7" s="167"/>
    </row>
    <row r="8" spans="1:6" s="146" customFormat="1" ht="6" customHeight="1">
      <c r="A8" s="168"/>
      <c r="B8" s="167"/>
      <c r="C8" s="169"/>
      <c r="D8" s="169"/>
      <c r="E8" s="170"/>
      <c r="F8" s="167"/>
    </row>
    <row r="9" spans="1:6" s="146" customFormat="1" ht="15.75" customHeight="1">
      <c r="A9" s="64" t="str">
        <f>CONCATENATE(Orçamento!A7," ",Orçamento!D7)</f>
        <v>Tipo de Intervenção:  FORNECIMENTO E INSTALAÇÃO</v>
      </c>
      <c r="B9" s="169"/>
      <c r="C9" s="58"/>
      <c r="D9" s="58"/>
      <c r="E9" s="171"/>
      <c r="F9" s="167"/>
    </row>
    <row r="10" spans="1:6" s="146" customFormat="1" ht="6" customHeight="1">
      <c r="A10" s="56"/>
      <c r="B10" s="169"/>
      <c r="C10" s="169"/>
      <c r="D10" s="169"/>
      <c r="E10" s="170"/>
      <c r="F10" s="167"/>
    </row>
    <row r="11" spans="1:6" s="146" customFormat="1" ht="37.5" customHeight="1">
      <c r="A11" s="64" t="s">
        <v>3</v>
      </c>
      <c r="B11" s="166" t="str">
        <f>Orçamento!D9</f>
        <v>Rotatória da COHAB, localizada na Av. Féres Nassif Chalupe e Rotatória do Viaduto José dos Santos Novaes – Centro do município de Itapevi – SP</v>
      </c>
      <c r="C11" s="166"/>
      <c r="D11" s="166"/>
      <c r="E11" s="172"/>
      <c r="F11" s="167"/>
    </row>
    <row r="12" spans="1:6" s="14" customFormat="1" ht="6" customHeight="1" thickBot="1">
      <c r="A12" s="173"/>
      <c r="B12" s="174"/>
      <c r="C12" s="174"/>
      <c r="D12" s="174"/>
      <c r="E12" s="135"/>
      <c r="F12" s="52"/>
    </row>
    <row r="13" spans="1:6" s="147" customFormat="1" ht="12" customHeight="1" thickBot="1">
      <c r="A13" s="175"/>
      <c r="B13" s="165"/>
      <c r="C13" s="165"/>
      <c r="D13" s="165"/>
      <c r="E13" s="165"/>
      <c r="F13" s="176"/>
    </row>
    <row r="14" spans="1:6" s="148" customFormat="1" ht="18.75" thickBot="1">
      <c r="A14" s="177" t="s">
        <v>17</v>
      </c>
      <c r="B14" s="178" t="s">
        <v>18</v>
      </c>
      <c r="C14" s="179" t="s">
        <v>19</v>
      </c>
      <c r="D14" s="179" t="s">
        <v>20</v>
      </c>
      <c r="E14" s="180">
        <v>1</v>
      </c>
      <c r="F14" s="181"/>
    </row>
    <row r="15" spans="1:6" s="148" customFormat="1" ht="18.75" thickBot="1">
      <c r="A15" s="177"/>
      <c r="B15" s="178"/>
      <c r="C15" s="182" t="s">
        <v>12</v>
      </c>
      <c r="D15" s="182" t="s">
        <v>13</v>
      </c>
      <c r="E15" s="183"/>
      <c r="F15" s="181"/>
    </row>
    <row r="16" spans="1:6" ht="12" customHeight="1" thickBot="1">
      <c r="A16" s="184"/>
      <c r="B16" s="184"/>
      <c r="C16" s="184"/>
      <c r="D16" s="184"/>
      <c r="E16" s="184"/>
      <c r="F16" s="185"/>
    </row>
    <row r="17" spans="1:6" ht="23.25" customHeight="1">
      <c r="A17" s="186">
        <f>Orçamento!A14</f>
        <v>1</v>
      </c>
      <c r="B17" s="187" t="str">
        <f>VLOOKUP(A17,Orçamento!$A$14:$I$22,4,FALSE)</f>
        <v>REVITALIZAÇÃO DAS ROTATÓRIAS</v>
      </c>
      <c r="C17" s="187" t="e">
        <f>VLOOKUP(B17,Orçamento!$D$14:$I$22,6,FALSE)</f>
        <v>#DIV/0!</v>
      </c>
      <c r="D17" s="188">
        <f>Orçamento!E14</f>
        <v>0</v>
      </c>
      <c r="E17" s="150">
        <v>0</v>
      </c>
      <c r="F17" s="189">
        <f>SUM(E17:E17)</f>
        <v>0</v>
      </c>
    </row>
    <row r="18" spans="1:6" ht="14.25" customHeight="1" thickBot="1">
      <c r="A18" s="190"/>
      <c r="B18" s="191"/>
      <c r="C18" s="191"/>
      <c r="D18" s="192"/>
      <c r="E18" s="193">
        <f>E17*$D17</f>
        <v>0</v>
      </c>
      <c r="F18" s="189"/>
    </row>
    <row r="19" spans="1:7" s="151" customFormat="1" ht="12" customHeight="1" thickBot="1">
      <c r="A19" s="194"/>
      <c r="B19" s="195"/>
      <c r="C19" s="196"/>
      <c r="D19" s="196"/>
      <c r="E19" s="197"/>
      <c r="F19" s="185"/>
      <c r="G19" s="149"/>
    </row>
    <row r="20" spans="1:6" ht="9.75" customHeight="1" thickBot="1">
      <c r="A20" s="198"/>
      <c r="B20" s="199" t="s">
        <v>21</v>
      </c>
      <c r="C20" s="200" t="e">
        <f>SUM(C17:C18)</f>
        <v>#DIV/0!</v>
      </c>
      <c r="D20" s="201">
        <f>SUM(D17:D18)</f>
        <v>0</v>
      </c>
      <c r="E20" s="202">
        <f>ROUND(E18,2)</f>
        <v>0</v>
      </c>
      <c r="F20" s="185"/>
    </row>
    <row r="21" spans="1:6" ht="9.75" customHeight="1" thickBot="1">
      <c r="A21" s="198"/>
      <c r="B21" s="199"/>
      <c r="C21" s="200"/>
      <c r="D21" s="201"/>
      <c r="E21" s="202"/>
      <c r="F21" s="185"/>
    </row>
    <row r="22" spans="1:6" ht="9.75" customHeight="1" thickBot="1">
      <c r="A22" s="198"/>
      <c r="B22" s="199"/>
      <c r="C22" s="200"/>
      <c r="D22" s="201"/>
      <c r="E22" s="202"/>
      <c r="F22" s="185"/>
    </row>
    <row r="23" spans="1:6" ht="13.5" customHeight="1" thickBot="1">
      <c r="A23" s="203"/>
      <c r="B23" s="204" t="s">
        <v>22</v>
      </c>
      <c r="C23" s="205" t="e">
        <f>D23/D20</f>
        <v>#DIV/0!</v>
      </c>
      <c r="D23" s="206">
        <f>SUM(E20:E22)</f>
        <v>0</v>
      </c>
      <c r="E23" s="207">
        <f>E20</f>
        <v>0</v>
      </c>
      <c r="F23" s="185"/>
    </row>
    <row r="24" spans="1:6" ht="13.5" customHeight="1" thickBot="1">
      <c r="A24" s="203"/>
      <c r="B24" s="204"/>
      <c r="C24" s="205"/>
      <c r="D24" s="206"/>
      <c r="E24" s="207"/>
      <c r="F24" s="185"/>
    </row>
    <row r="25" spans="1:6" ht="13.5" customHeight="1" thickBot="1">
      <c r="A25" s="208"/>
      <c r="B25" s="209"/>
      <c r="C25" s="210"/>
      <c r="D25" s="211"/>
      <c r="E25" s="212"/>
      <c r="F25" s="185"/>
    </row>
    <row r="26" spans="1:5" ht="12.75">
      <c r="A26" s="152"/>
      <c r="B26" s="152"/>
      <c r="C26" s="152"/>
      <c r="D26" s="152"/>
      <c r="E26" s="152"/>
    </row>
    <row r="27" spans="1:5" ht="14.25">
      <c r="A27" s="153"/>
      <c r="B27" s="152"/>
      <c r="C27" s="152"/>
      <c r="D27" s="152"/>
      <c r="E27" s="152"/>
    </row>
    <row r="28" ht="12.75">
      <c r="D28" s="154"/>
    </row>
    <row r="29" ht="12.75">
      <c r="B29" s="155"/>
    </row>
    <row r="30" ht="12.75">
      <c r="B30" s="155"/>
    </row>
    <row r="31" spans="2:5" ht="12.75" customHeight="1">
      <c r="B31" s="22"/>
      <c r="C31" s="157"/>
      <c r="D31" s="157"/>
      <c r="E31" s="21"/>
    </row>
    <row r="32" spans="2:5" ht="15.75">
      <c r="B32" s="49"/>
      <c r="C32" s="158"/>
      <c r="D32" s="158"/>
      <c r="E32" s="159"/>
    </row>
    <row r="33" spans="2:5" ht="12.75" customHeight="1">
      <c r="B33" s="29"/>
      <c r="C33" s="160"/>
      <c r="D33" s="160"/>
      <c r="E33" s="161"/>
    </row>
    <row r="34" spans="2:5" ht="12.75" customHeight="1">
      <c r="B34" s="29"/>
      <c r="C34" s="160"/>
      <c r="D34" s="160"/>
      <c r="E34" s="162"/>
    </row>
    <row r="35" spans="2:5" ht="12.75">
      <c r="B35" s="43"/>
      <c r="C35" s="163"/>
      <c r="D35" s="163"/>
      <c r="E35" s="162"/>
    </row>
  </sheetData>
  <sheetProtection password="CC53" sheet="1" formatCells="0" formatColumns="0" formatRows="0" selectLockedCells="1"/>
  <mergeCells count="24">
    <mergeCell ref="C31:D31"/>
    <mergeCell ref="C32:D32"/>
    <mergeCell ref="C33:D33"/>
    <mergeCell ref="C34:D34"/>
    <mergeCell ref="C35:D35"/>
    <mergeCell ref="A23:A25"/>
    <mergeCell ref="B23:B25"/>
    <mergeCell ref="C23:C25"/>
    <mergeCell ref="D23:D25"/>
    <mergeCell ref="E23:E25"/>
    <mergeCell ref="A20:A22"/>
    <mergeCell ref="B20:B22"/>
    <mergeCell ref="C20:C22"/>
    <mergeCell ref="D20:D22"/>
    <mergeCell ref="E20:E22"/>
    <mergeCell ref="A17:A18"/>
    <mergeCell ref="B17:B18"/>
    <mergeCell ref="C17:C18"/>
    <mergeCell ref="D17:D18"/>
    <mergeCell ref="A14:A15"/>
    <mergeCell ref="B14:B15"/>
    <mergeCell ref="E14:E15"/>
    <mergeCell ref="B7:D7"/>
    <mergeCell ref="B11:D11"/>
  </mergeCells>
  <conditionalFormatting sqref="E17">
    <cfRule type="cellIs" priority="11645" dxfId="1" operator="equal" stopIfTrue="1">
      <formula>0</formula>
    </cfRule>
    <cfRule type="cellIs" priority="11646" dxfId="6" operator="greaterThan" stopIfTrue="1">
      <formula>0.0000001</formula>
    </cfRule>
  </conditionalFormatting>
  <conditionalFormatting sqref="E17">
    <cfRule type="cellIs" priority="11629" dxfId="1" operator="equal" stopIfTrue="1">
      <formula>0</formula>
    </cfRule>
    <cfRule type="cellIs" priority="11630" dxfId="7" operator="greaterThan" stopIfTrue="1">
      <formula>0.0000001</formula>
    </cfRule>
  </conditionalFormatting>
  <conditionalFormatting sqref="E17">
    <cfRule type="cellIs" priority="11625" dxfId="1" operator="equal" stopIfTrue="1">
      <formula>0</formula>
    </cfRule>
    <cfRule type="cellIs" priority="11626" dxfId="8" operator="greaterThan" stopIfTrue="1">
      <formula>0.0000001</formula>
    </cfRule>
  </conditionalFormatting>
  <printOptions horizontalCentered="1"/>
  <pageMargins left="0.3937007874015748" right="0.3937007874015748" top="0.35433070866141736" bottom="0.35433070866141736" header="0.31496062992125984" footer="0.31496062992125984"/>
  <pageSetup fitToWidth="2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SheetLayoutView="90" zoomScalePageLayoutView="0" workbookViewId="0" topLeftCell="A1">
      <selection activeCell="D18" sqref="D18"/>
    </sheetView>
  </sheetViews>
  <sheetFormatPr defaultColWidth="9.140625" defaultRowHeight="12.75"/>
  <cols>
    <col min="1" max="1" width="14.00390625" style="43" customWidth="1"/>
    <col min="2" max="2" width="79.28125" style="143" customWidth="1"/>
    <col min="3" max="3" width="25.8515625" style="249" customWidth="1"/>
    <col min="4" max="4" width="21.7109375" style="254" customWidth="1"/>
    <col min="5" max="16384" width="9.140625" style="241" customWidth="1"/>
  </cols>
  <sheetData>
    <row r="1" spans="1:4" ht="30.75" customHeight="1">
      <c r="A1" s="14"/>
      <c r="B1" s="142"/>
      <c r="C1" s="142"/>
      <c r="D1" s="142"/>
    </row>
    <row r="2" spans="1:4" ht="12.75">
      <c r="A2" s="14"/>
      <c r="B2" s="138"/>
      <c r="C2" s="138"/>
      <c r="D2" s="138"/>
    </row>
    <row r="3" spans="1:4" ht="9.75" customHeight="1">
      <c r="A3" s="14"/>
      <c r="B3" s="138"/>
      <c r="C3" s="138"/>
      <c r="D3" s="138"/>
    </row>
    <row r="4" spans="1:4" ht="18">
      <c r="A4" s="14"/>
      <c r="B4" s="140"/>
      <c r="C4" s="140"/>
      <c r="D4" s="140"/>
    </row>
    <row r="5" spans="1:4" ht="25.5" customHeight="1" thickBot="1">
      <c r="A5" s="242"/>
      <c r="B5" s="144"/>
      <c r="C5" s="243"/>
      <c r="D5" s="243"/>
    </row>
    <row r="6" spans="1:4" s="244" customFormat="1" ht="16.5" customHeight="1">
      <c r="A6" s="213" t="s">
        <v>0</v>
      </c>
      <c r="B6" s="214" t="str">
        <f>Orçamento!D5</f>
        <v>REVITALIZAÇÃO DAS ROTATÓRIAS</v>
      </c>
      <c r="C6" s="215"/>
      <c r="D6" s="216"/>
    </row>
    <row r="7" spans="1:4" s="244" customFormat="1" ht="7.5" customHeight="1">
      <c r="A7" s="217"/>
      <c r="B7" s="169"/>
      <c r="C7" s="218"/>
      <c r="D7" s="219"/>
    </row>
    <row r="8" spans="1:4" s="244" customFormat="1" ht="18" customHeight="1">
      <c r="A8" s="220" t="str">
        <f>'Cronograma Mensal'!A9</f>
        <v>Tipo de Intervenção:  FORNECIMENTO E INSTALAÇÃO</v>
      </c>
      <c r="B8" s="166"/>
      <c r="C8" s="68" t="s">
        <v>2</v>
      </c>
      <c r="D8" s="221">
        <f>Orçamento!H7</f>
        <v>2906.73</v>
      </c>
    </row>
    <row r="9" spans="1:4" s="244" customFormat="1" ht="7.5" customHeight="1">
      <c r="A9" s="217"/>
      <c r="B9" s="169"/>
      <c r="C9" s="222"/>
      <c r="D9" s="223"/>
    </row>
    <row r="10" spans="1:4" s="244" customFormat="1" ht="33.75" customHeight="1">
      <c r="A10" s="217" t="s">
        <v>3</v>
      </c>
      <c r="B10" s="224" t="str">
        <f>Orçamento!D9</f>
        <v>Rotatória da COHAB, localizada na Av. Féres Nassif Chalupe e Rotatória do Viaduto José dos Santos Novaes – Centro do município de Itapevi – SP</v>
      </c>
      <c r="C10" s="68" t="s">
        <v>4</v>
      </c>
      <c r="D10" s="225">
        <f>Orçamento!H9</f>
        <v>0</v>
      </c>
    </row>
    <row r="11" spans="1:4" s="244" customFormat="1" ht="7.5" customHeight="1">
      <c r="A11" s="217"/>
      <c r="B11" s="169"/>
      <c r="C11" s="222"/>
      <c r="D11" s="223"/>
    </row>
    <row r="12" spans="1:4" s="244" customFormat="1" ht="18" customHeight="1">
      <c r="A12" s="217" t="s">
        <v>5</v>
      </c>
      <c r="B12" s="62" t="str">
        <f>Orçamento!D11</f>
        <v>COTAÇÃO</v>
      </c>
      <c r="C12" s="68" t="s">
        <v>25</v>
      </c>
      <c r="D12" s="226">
        <f>Orçamento!H11</f>
        <v>0</v>
      </c>
    </row>
    <row r="13" spans="1:4" ht="7.5" customHeight="1" thickBot="1">
      <c r="A13" s="227"/>
      <c r="B13" s="228"/>
      <c r="C13" s="228"/>
      <c r="D13" s="229"/>
    </row>
    <row r="14" spans="1:4" ht="18" customHeight="1" thickBot="1">
      <c r="A14" s="230"/>
      <c r="B14" s="230"/>
      <c r="C14" s="230"/>
      <c r="D14" s="230"/>
    </row>
    <row r="15" spans="1:4" s="245" customFormat="1" ht="39.75" customHeight="1">
      <c r="A15" s="231" t="s">
        <v>6</v>
      </c>
      <c r="B15" s="88" t="s">
        <v>8</v>
      </c>
      <c r="C15" s="232" t="s">
        <v>30</v>
      </c>
      <c r="D15" s="233" t="s">
        <v>11</v>
      </c>
    </row>
    <row r="16" spans="1:4" s="246" customFormat="1" ht="19.5" customHeight="1">
      <c r="A16" s="234">
        <f>Orçamento!A14</f>
        <v>1</v>
      </c>
      <c r="B16" s="235" t="str">
        <f>VLOOKUP(A16,Orçamento!$A$14:$I$22,4,FALSE)</f>
        <v>REVITALIZAÇÃO DAS ROTATÓRIAS</v>
      </c>
      <c r="C16" s="236">
        <f>VLOOKUP(B16,Orçamento!$D$14:$I$22,2,FALSE)</f>
        <v>0</v>
      </c>
      <c r="D16" s="237" t="e">
        <f>VLOOKUP(B16,Orçamento!$D$14:$I32,6,FALSE)</f>
        <v>#DIV/0!</v>
      </c>
    </row>
    <row r="17" spans="1:4" ht="27" customHeight="1" thickBot="1">
      <c r="A17" s="238" t="s">
        <v>27</v>
      </c>
      <c r="B17" s="238"/>
      <c r="C17" s="239">
        <f>SUM(C16:C16)</f>
        <v>0</v>
      </c>
      <c r="D17" s="240" t="e">
        <f>SUM(D16:D16)</f>
        <v>#DIV/0!</v>
      </c>
    </row>
    <row r="18" spans="1:4" ht="12.75" customHeight="1">
      <c r="A18" s="22"/>
      <c r="B18" s="22"/>
      <c r="C18" s="247"/>
      <c r="D18" s="248"/>
    </row>
    <row r="19" spans="1:4" ht="12.75" customHeight="1">
      <c r="A19" s="22"/>
      <c r="B19" s="22"/>
      <c r="C19" s="247"/>
      <c r="D19" s="248"/>
    </row>
    <row r="20" spans="1:4" ht="12.75" customHeight="1">
      <c r="A20" s="22"/>
      <c r="B20" s="22"/>
      <c r="D20" s="248"/>
    </row>
    <row r="21" spans="1:4" ht="15" customHeight="1">
      <c r="A21" s="14"/>
      <c r="B21" s="14"/>
      <c r="D21" s="44"/>
    </row>
    <row r="22" spans="1:4" ht="12.75" customHeight="1">
      <c r="A22" s="22"/>
      <c r="B22" s="250"/>
      <c r="C22" s="247"/>
      <c r="D22" s="248"/>
    </row>
    <row r="23" spans="1:4" ht="12.75" customHeight="1">
      <c r="A23" s="22"/>
      <c r="B23" s="22"/>
      <c r="C23" s="247"/>
      <c r="D23" s="248"/>
    </row>
    <row r="24" spans="1:4" ht="12.75" customHeight="1">
      <c r="A24" s="22"/>
      <c r="B24" s="250"/>
      <c r="C24" s="247"/>
      <c r="D24" s="248"/>
    </row>
    <row r="25" spans="1:4" ht="12.75" customHeight="1">
      <c r="A25" s="22"/>
      <c r="B25" s="22"/>
      <c r="C25" s="21"/>
      <c r="D25" s="21"/>
    </row>
    <row r="26" spans="2:4" ht="15" customHeight="1">
      <c r="B26" s="251"/>
      <c r="C26" s="20"/>
      <c r="D26" s="20"/>
    </row>
    <row r="27" spans="2:4" ht="12.75" customHeight="1">
      <c r="B27" s="29"/>
      <c r="C27" s="252"/>
      <c r="D27" s="252"/>
    </row>
    <row r="28" spans="2:4" ht="12.75" customHeight="1">
      <c r="B28" s="29"/>
      <c r="C28" s="252"/>
      <c r="D28" s="252"/>
    </row>
    <row r="29" spans="2:4" ht="12.75" customHeight="1">
      <c r="B29" s="43"/>
      <c r="C29" s="253"/>
      <c r="D29" s="253"/>
    </row>
  </sheetData>
  <sheetProtection password="CC53" sheet="1" formatCells="0" formatColumns="0" formatRows="0" selectLockedCells="1"/>
  <autoFilter ref="A15:D17"/>
  <mergeCells count="4">
    <mergeCell ref="C29:D29"/>
    <mergeCell ref="A14:D14"/>
    <mergeCell ref="A17:B17"/>
    <mergeCell ref="A8:B8"/>
  </mergeCells>
  <printOptions horizontalCentered="1"/>
  <pageMargins left="0.7874015748031497" right="0.3937007874015748" top="0.7874015748031497" bottom="0.3937007874015748" header="0.5118110236220472" footer="0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User</cp:lastModifiedBy>
  <cp:lastPrinted>2020-02-20T19:36:13Z</cp:lastPrinted>
  <dcterms:created xsi:type="dcterms:W3CDTF">2017-01-12T18:28:45Z</dcterms:created>
  <dcterms:modified xsi:type="dcterms:W3CDTF">2021-03-02T14:41:47Z</dcterms:modified>
  <cp:category/>
  <cp:version/>
  <cp:contentType/>
  <cp:contentStatus/>
</cp:coreProperties>
</file>